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TOM\1 - Synchro\03 - Aktuelle Dateien für Downloads und Seminare\"/>
    </mc:Choice>
  </mc:AlternateContent>
  <xr:revisionPtr revIDLastSave="0" documentId="13_ncr:1_{2E822146-9B34-4792-A78B-CBD9A9C67375}" xr6:coauthVersionLast="47" xr6:coauthVersionMax="47" xr10:uidLastSave="{00000000-0000-0000-0000-000000000000}"/>
  <bookViews>
    <workbookView xWindow="-98" yWindow="-98" windowWidth="23596" windowHeight="15076" activeTab="2" xr2:uid="{1984FD91-BFBF-48EC-9AE3-8E7414D93E6F}"/>
  </bookViews>
  <sheets>
    <sheet name="Bitte lesen Sie dies ..." sheetId="6" r:id="rId1"/>
    <sheet name="SGB XI V XII und privat" sheetId="1" r:id="rId2"/>
    <sheet name="Kostenstelle BETR" sheetId="4" r:id="rId3"/>
    <sheet name="Kostenstelle HW" sheetId="5" r:id="rId4"/>
  </sheets>
  <externalReferences>
    <externalReference r:id="rId5"/>
    <externalReference r:id="rId6"/>
  </externalReferences>
  <definedNames>
    <definedName name="_Toc304511180" localSheetId="0">'Bitte lesen Sie dies ...'!#REF!</definedName>
    <definedName name="_xlnm.Print_Area" localSheetId="0">'Bitte lesen Sie dies ...'!$A$1:$X$48</definedName>
    <definedName name="_xlnm.Print_Area" localSheetId="1">'SGB XI V XII und privat'!$A$1:$H$65</definedName>
    <definedName name="_xlnm.Print_Titles" localSheetId="2">'Kostenstelle BETR'!$1:$3</definedName>
    <definedName name="_xlnm.Print_Titles" localSheetId="3">'Kostenstelle HW'!$1:$3</definedName>
    <definedName name="_xlnm.Print_Titles" localSheetId="1">'SGB XI V XII und privat'!$1:$3</definedName>
    <definedName name="Eingabebereich" localSheetId="2">#REF!,#REF!,#REF!,#REF!,#REF!,#REF!,#REF!,#REF!,#REF!,#REF!,#REF!,#REF!,#REF!,#REF!,#REF!,#REF!,#REF!,#REF!,#REF!,#REF!,#REF!,#REF!</definedName>
    <definedName name="Eingabebereich" localSheetId="3">#REF!,#REF!,#REF!,#REF!,#REF!,#REF!,#REF!,#REF!,#REF!,#REF!,#REF!,#REF!,#REF!,#REF!,#REF!,#REF!,#REF!,#REF!,#REF!,#REF!,#REF!,#REF!</definedName>
    <definedName name="Eingabebereich">#REF!,#REF!,#REF!,#REF!,#REF!,#REF!,#REF!,#REF!,#REF!,#REF!,#REF!,#REF!,#REF!,#REF!,#REF!,#REF!,#REF!,#REF!,#REF!,#REF!,#REF!,#REF!</definedName>
    <definedName name="www">#REF!,#REF!,#REF!,#REF!,#REF!,#REF!,#REF!,#REF!,#REF!,#REF!,#REF!,#REF!,#REF!,#REF!,#REF!,#REF!,#REF!,#REF!,#REF!,#REF!,#REF!,#REF!</definedName>
    <definedName name="xx">'[1]01+1'!#REF!,'[1]01+1'!#REF!,'[1]01+1'!$I$20:$J$38,'[1]01+1'!$L$37,'[1]01+1'!#REF!,'[1]01+1'!$I$26:$J$26,'[1]01+1'!#REF!,'[1]01+1'!#REF!,'[1]01+1'!#REF!,'[1]01+1'!#REF!,'[1]01+1'!#REF!,'[1]01+1'!#REF!,'[1]01+1'!#REF!,'[1]01+1'!#REF!,'[1]01+1'!#REF!,'[1]01+1'!#REF!,'[1]01+1'!#REF!,'[1]01+1'!#REF!,'[1]01+1'!#REF!,'[1]01+1'!#REF!,'[1]01+1'!#REF!,'[1]01+1'!#REF!</definedName>
    <definedName name="xy">[2]Jan!$I$8:$J$10,[2]Jan!$I$12:$J$14,[2]Jan!$I$16:$J$24,[2]Jan!$K$30,[2]Jan!$K$32,[2]Jan!$I$22:$J$22,[2]Jan!$L$38:$L$44,[2]Jan!$L$46:$L$49,[2]Jan!$I$70:$I$75,[2]Jan!$I$77:$I$78,[2]Jan!$H$95,[2]Jan!$I$95,[2]Jan!$J$95,[2]Jan!$H$101:$H$102,[2]Jan!$I$101:$I$102,[2]Jan!$J$101:$J$102,[2]Jan!$H$109,[2]Jan!$I$109,[2]Jan!$J$109,[2]Jan!$I$130:$I$130,[2]Jan!$I$132:$I$135,[2]Jan!$I$138:$I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6" l="1"/>
  <c r="M24" i="6"/>
  <c r="H7" i="5"/>
  <c r="H8" i="5"/>
  <c r="H16" i="5" s="1"/>
  <c r="H9" i="5"/>
  <c r="H10" i="5"/>
  <c r="H11" i="5"/>
  <c r="H12" i="5"/>
  <c r="H13" i="5"/>
  <c r="H14" i="5"/>
  <c r="C15" i="5"/>
  <c r="D15" i="5"/>
  <c r="E15" i="5"/>
  <c r="F15" i="5"/>
  <c r="G15" i="5"/>
  <c r="C16" i="5"/>
  <c r="D16" i="5"/>
  <c r="E16" i="5"/>
  <c r="F16" i="5"/>
  <c r="G16" i="5"/>
  <c r="C17" i="5"/>
  <c r="C27" i="5" s="1"/>
  <c r="C19" i="5" s="1"/>
  <c r="D17" i="5"/>
  <c r="E17" i="5"/>
  <c r="E27" i="5" s="1"/>
  <c r="E25" i="5" s="1"/>
  <c r="F17" i="5"/>
  <c r="F27" i="5" s="1"/>
  <c r="G17" i="5"/>
  <c r="G27" i="5" s="1"/>
  <c r="G25" i="5" s="1"/>
  <c r="H23" i="5"/>
  <c r="H24" i="5"/>
  <c r="D27" i="5"/>
  <c r="D20" i="5" s="1"/>
  <c r="G63" i="5" s="1"/>
  <c r="H33" i="5"/>
  <c r="H34" i="5"/>
  <c r="H35" i="5"/>
  <c r="H36" i="5" s="1"/>
  <c r="C36" i="5"/>
  <c r="D36" i="5"/>
  <c r="D38" i="5" s="1"/>
  <c r="E36" i="5"/>
  <c r="E38" i="5" s="1"/>
  <c r="F36" i="5"/>
  <c r="G36" i="5"/>
  <c r="G38" i="5" s="1"/>
  <c r="C38" i="5"/>
  <c r="F38" i="5"/>
  <c r="G41" i="5"/>
  <c r="H53" i="5"/>
  <c r="D55" i="5" s="1"/>
  <c r="A62" i="5"/>
  <c r="A63" i="5"/>
  <c r="A64" i="5"/>
  <c r="A65" i="5"/>
  <c r="A66" i="5"/>
  <c r="A73" i="5"/>
  <c r="A74" i="5"/>
  <c r="A75" i="5"/>
  <c r="H81" i="5"/>
  <c r="A83" i="5"/>
  <c r="H83" i="5"/>
  <c r="A84" i="5"/>
  <c r="H84" i="5"/>
  <c r="A85" i="5"/>
  <c r="H85" i="5"/>
  <c r="A86" i="5"/>
  <c r="H86" i="5"/>
  <c r="F87" i="5"/>
  <c r="G87" i="5"/>
  <c r="H88" i="5"/>
  <c r="H7" i="4"/>
  <c r="H8" i="4"/>
  <c r="H9" i="4"/>
  <c r="H15" i="4" s="1"/>
  <c r="H10" i="4"/>
  <c r="H11" i="4"/>
  <c r="H12" i="4"/>
  <c r="H13" i="4"/>
  <c r="H14" i="4"/>
  <c r="C15" i="4"/>
  <c r="D15" i="4"/>
  <c r="E15" i="4"/>
  <c r="F15" i="4"/>
  <c r="G15" i="4"/>
  <c r="C16" i="4"/>
  <c r="D16" i="4"/>
  <c r="E16" i="4"/>
  <c r="F16" i="4"/>
  <c r="G16" i="4"/>
  <c r="C17" i="4"/>
  <c r="C27" i="4" s="1"/>
  <c r="D17" i="4"/>
  <c r="D27" i="4" s="1"/>
  <c r="E17" i="4"/>
  <c r="E27" i="4" s="1"/>
  <c r="F17" i="4"/>
  <c r="F27" i="4" s="1"/>
  <c r="G17" i="4"/>
  <c r="G27" i="4" s="1"/>
  <c r="H23" i="4"/>
  <c r="H24" i="4"/>
  <c r="H33" i="4"/>
  <c r="H34" i="4"/>
  <c r="H35" i="4"/>
  <c r="C36" i="4"/>
  <c r="C38" i="4" s="1"/>
  <c r="D36" i="4"/>
  <c r="D38" i="4"/>
  <c r="E36" i="4"/>
  <c r="E38" i="4"/>
  <c r="F36" i="4"/>
  <c r="F38" i="4" s="1"/>
  <c r="G36" i="4"/>
  <c r="G38" i="4"/>
  <c r="G41" i="4"/>
  <c r="H53" i="4"/>
  <c r="D55" i="4"/>
  <c r="B64" i="4"/>
  <c r="B65" i="4"/>
  <c r="A66" i="4"/>
  <c r="A73" i="4"/>
  <c r="A74" i="4"/>
  <c r="A75" i="4"/>
  <c r="F81" i="4"/>
  <c r="H81" i="4"/>
  <c r="A83" i="4"/>
  <c r="H83" i="4"/>
  <c r="A84" i="4"/>
  <c r="H84" i="4"/>
  <c r="A85" i="4"/>
  <c r="H85" i="4"/>
  <c r="A86" i="4"/>
  <c r="H86" i="4"/>
  <c r="F87" i="4"/>
  <c r="G87" i="4"/>
  <c r="F88" i="4"/>
  <c r="H88" i="4"/>
  <c r="A44" i="1"/>
  <c r="A42" i="1"/>
  <c r="A40" i="1"/>
  <c r="A38" i="1"/>
  <c r="A36" i="1"/>
  <c r="C40" i="1"/>
  <c r="C41" i="1" s="1"/>
  <c r="D40" i="1"/>
  <c r="D41" i="1"/>
  <c r="E40" i="1"/>
  <c r="E41" i="1"/>
  <c r="F40" i="1"/>
  <c r="F41" i="1" s="1"/>
  <c r="G40" i="1"/>
  <c r="G41" i="1" s="1"/>
  <c r="H40" i="1"/>
  <c r="H41" i="1"/>
  <c r="E12" i="1"/>
  <c r="E36" i="1" s="1"/>
  <c r="E37" i="1" s="1"/>
  <c r="E48" i="1" s="1"/>
  <c r="E14" i="1"/>
  <c r="E38" i="1"/>
  <c r="E39" i="1"/>
  <c r="E16" i="1"/>
  <c r="E51" i="1" s="1"/>
  <c r="E42" i="1"/>
  <c r="E43" i="1"/>
  <c r="E44" i="1"/>
  <c r="E45" i="1"/>
  <c r="D12" i="1"/>
  <c r="D36" i="1" s="1"/>
  <c r="D37" i="1" s="1"/>
  <c r="D14" i="1"/>
  <c r="D38" i="1"/>
  <c r="D39" i="1" s="1"/>
  <c r="D42" i="1"/>
  <c r="D43" i="1" s="1"/>
  <c r="D44" i="1"/>
  <c r="D45" i="1"/>
  <c r="C36" i="1"/>
  <c r="C37" i="1" s="1"/>
  <c r="C38" i="1"/>
  <c r="C39" i="1"/>
  <c r="C42" i="1"/>
  <c r="C43" i="1" s="1"/>
  <c r="C44" i="1"/>
  <c r="C45" i="1"/>
  <c r="F12" i="1"/>
  <c r="F36" i="1" s="1"/>
  <c r="F37" i="1" s="1"/>
  <c r="F14" i="1"/>
  <c r="F38" i="1" s="1"/>
  <c r="F39" i="1" s="1"/>
  <c r="F16" i="1"/>
  <c r="F51" i="1" s="1"/>
  <c r="F42" i="1"/>
  <c r="F43" i="1"/>
  <c r="F44" i="1"/>
  <c r="F45" i="1" s="1"/>
  <c r="G12" i="1"/>
  <c r="G36" i="1"/>
  <c r="G37" i="1"/>
  <c r="G14" i="1"/>
  <c r="G38" i="1"/>
  <c r="G39" i="1" s="1"/>
  <c r="G16" i="1"/>
  <c r="G51" i="1" s="1"/>
  <c r="G42" i="1"/>
  <c r="G43" i="1" s="1"/>
  <c r="G44" i="1"/>
  <c r="G45" i="1"/>
  <c r="H12" i="1"/>
  <c r="H36" i="1" s="1"/>
  <c r="H37" i="1" s="1"/>
  <c r="H14" i="1"/>
  <c r="H38" i="1" s="1"/>
  <c r="H39" i="1" s="1"/>
  <c r="H16" i="1"/>
  <c r="H51" i="1" s="1"/>
  <c r="H42" i="1"/>
  <c r="H43" i="1" s="1"/>
  <c r="H44" i="1"/>
  <c r="H45" i="1" s="1"/>
  <c r="H54" i="1"/>
  <c r="G54" i="1"/>
  <c r="F54" i="1"/>
  <c r="E54" i="1"/>
  <c r="B48" i="1"/>
  <c r="E50" i="1"/>
  <c r="G50" i="1"/>
  <c r="F50" i="1"/>
  <c r="H50" i="1"/>
  <c r="D19" i="5"/>
  <c r="F63" i="5" s="1"/>
  <c r="H63" i="5" s="1"/>
  <c r="H36" i="4" l="1"/>
  <c r="H87" i="5"/>
  <c r="H17" i="5"/>
  <c r="F25" i="5"/>
  <c r="F19" i="5"/>
  <c r="F65" i="5" s="1"/>
  <c r="H65" i="5" s="1"/>
  <c r="G19" i="4"/>
  <c r="G25" i="4"/>
  <c r="E20" i="5"/>
  <c r="G64" i="5" s="1"/>
  <c r="C19" i="4"/>
  <c r="F62" i="4" s="1"/>
  <c r="J14" i="1"/>
  <c r="D25" i="5"/>
  <c r="D28" i="5" s="1"/>
  <c r="G19" i="5"/>
  <c r="F66" i="5" s="1"/>
  <c r="H66" i="5" s="1"/>
  <c r="H87" i="4"/>
  <c r="H16" i="4"/>
  <c r="E19" i="5"/>
  <c r="F64" i="5" s="1"/>
  <c r="H64" i="5" s="1"/>
  <c r="J18" i="1"/>
  <c r="H17" i="4"/>
  <c r="H27" i="4" s="1"/>
  <c r="H25" i="4" s="1"/>
  <c r="C48" i="1"/>
  <c r="G20" i="4"/>
  <c r="G66" i="4" s="1"/>
  <c r="H38" i="4"/>
  <c r="H38" i="5"/>
  <c r="F74" i="5" s="1"/>
  <c r="H74" i="5" s="1"/>
  <c r="G20" i="5"/>
  <c r="G66" i="5" s="1"/>
  <c r="F20" i="5"/>
  <c r="G65" i="5" s="1"/>
  <c r="H27" i="5"/>
  <c r="H25" i="5" s="1"/>
  <c r="F19" i="4"/>
  <c r="F25" i="4"/>
  <c r="E20" i="4"/>
  <c r="G64" i="4" s="1"/>
  <c r="E25" i="4"/>
  <c r="C25" i="4"/>
  <c r="C20" i="4"/>
  <c r="G62" i="4" s="1"/>
  <c r="G67" i="4" s="1"/>
  <c r="F66" i="4"/>
  <c r="H66" i="4" s="1"/>
  <c r="G28" i="4"/>
  <c r="G48" i="1"/>
  <c r="D20" i="4"/>
  <c r="G63" i="4" s="1"/>
  <c r="D19" i="4"/>
  <c r="D25" i="4"/>
  <c r="H48" i="1"/>
  <c r="F20" i="4"/>
  <c r="G65" i="4" s="1"/>
  <c r="F74" i="4"/>
  <c r="F73" i="4"/>
  <c r="F75" i="4"/>
  <c r="G73" i="4"/>
  <c r="G74" i="4"/>
  <c r="G75" i="4"/>
  <c r="F62" i="5"/>
  <c r="D48" i="1"/>
  <c r="F48" i="1"/>
  <c r="E19" i="4"/>
  <c r="J12" i="1"/>
  <c r="C25" i="5"/>
  <c r="H15" i="5"/>
  <c r="C20" i="5"/>
  <c r="G62" i="5" s="1"/>
  <c r="G67" i="5" s="1"/>
  <c r="F75" i="5"/>
  <c r="H75" i="5" s="1"/>
  <c r="G75" i="5"/>
  <c r="H75" i="4" l="1"/>
  <c r="C70" i="5"/>
  <c r="F28" i="5"/>
  <c r="H74" i="4"/>
  <c r="H73" i="4"/>
  <c r="E28" i="5"/>
  <c r="H19" i="4"/>
  <c r="H19" i="5"/>
  <c r="C70" i="4"/>
  <c r="G72" i="4" s="1"/>
  <c r="G78" i="4" s="1"/>
  <c r="G90" i="4" s="1"/>
  <c r="H20" i="4"/>
  <c r="G73" i="5"/>
  <c r="H20" i="5"/>
  <c r="C49" i="1"/>
  <c r="G28" i="5"/>
  <c r="G74" i="5"/>
  <c r="F73" i="5"/>
  <c r="H73" i="5" s="1"/>
  <c r="E52" i="1"/>
  <c r="E55" i="1" s="1"/>
  <c r="E64" i="1" s="1"/>
  <c r="F52" i="1"/>
  <c r="F55" i="1" s="1"/>
  <c r="F64" i="1" s="1"/>
  <c r="H52" i="1"/>
  <c r="G52" i="1"/>
  <c r="G55" i="1"/>
  <c r="G64" i="1" s="1"/>
  <c r="H55" i="1"/>
  <c r="H64" i="1" s="1"/>
  <c r="F72" i="5"/>
  <c r="H72" i="5" s="1"/>
  <c r="G72" i="5"/>
  <c r="E28" i="4"/>
  <c r="F64" i="4"/>
  <c r="H64" i="4" s="1"/>
  <c r="F72" i="4"/>
  <c r="H72" i="4" s="1"/>
  <c r="C28" i="5"/>
  <c r="H62" i="5"/>
  <c r="H67" i="5" s="1"/>
  <c r="H70" i="5" s="1"/>
  <c r="F67" i="5"/>
  <c r="H62" i="4"/>
  <c r="H67" i="4" s="1"/>
  <c r="F67" i="4"/>
  <c r="C28" i="4"/>
  <c r="D28" i="4"/>
  <c r="F63" i="4"/>
  <c r="H63" i="4" s="1"/>
  <c r="F28" i="4"/>
  <c r="F65" i="4"/>
  <c r="H65" i="4" s="1"/>
  <c r="H28" i="5" l="1"/>
  <c r="H28" i="4"/>
  <c r="H70" i="4"/>
  <c r="G78" i="5"/>
  <c r="G90" i="5" s="1"/>
  <c r="F78" i="4"/>
  <c r="F78" i="5"/>
  <c r="E65" i="1"/>
  <c r="H78" i="5" l="1"/>
  <c r="H90" i="5" s="1"/>
  <c r="F90" i="5"/>
  <c r="H78" i="4"/>
  <c r="H90" i="4" s="1"/>
  <c r="F9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Sießegger</author>
  </authors>
  <commentList>
    <comment ref="B17" authorId="0" shapeId="0" xr:uid="{B438B6F7-304F-4FCC-BEA6-ADCC12860C8D}">
      <text>
        <r>
          <rPr>
            <b/>
            <sz val="8"/>
            <color indexed="81"/>
            <rFont val="Tahoma"/>
            <family val="2"/>
          </rPr>
          <t>Thomas Sießegger:</t>
        </r>
        <r>
          <rPr>
            <sz val="8"/>
            <color indexed="81"/>
            <rFont val="Tahoma"/>
            <family val="2"/>
          </rPr>
          <t xml:space="preserve">
später erfolgt dann aber auch eine Verteilung nach Anzahl der Hausbesuche.</t>
        </r>
      </text>
    </comment>
    <comment ref="B19" authorId="0" shapeId="0" xr:uid="{653D54FB-1908-460B-A958-62031C953287}">
      <text>
        <r>
          <rPr>
            <b/>
            <sz val="8"/>
            <color indexed="81"/>
            <rFont val="Tahoma"/>
            <family val="2"/>
          </rPr>
          <t>Thomas Sießegger:</t>
        </r>
        <r>
          <rPr>
            <sz val="8"/>
            <color indexed="81"/>
            <rFont val="Tahoma"/>
            <family val="2"/>
          </rPr>
          <t xml:space="preserve">
später erfolgt dann aber auch eine Verteilung nach Anzahl der Hausbesuche.</t>
        </r>
      </text>
    </comment>
    <comment ref="B21" authorId="0" shapeId="0" xr:uid="{B722BF63-49E4-493D-A06A-CEE66C8CB8D4}">
      <text>
        <r>
          <rPr>
            <b/>
            <sz val="8"/>
            <color indexed="81"/>
            <rFont val="Tahoma"/>
            <family val="2"/>
          </rPr>
          <t>Thomas Sießegger:</t>
        </r>
        <r>
          <rPr>
            <sz val="8"/>
            <color indexed="81"/>
            <rFont val="Tahoma"/>
            <family val="2"/>
          </rPr>
          <t xml:space="preserve">
später erfolgt dann aber auch eine Verteilung nach Anzahl der Hausbesuche.</t>
        </r>
      </text>
    </comment>
    <comment ref="A50" authorId="0" shapeId="0" xr:uid="{531964B3-8586-4E5A-BEDD-BF920FA21579}">
      <text>
        <r>
          <rPr>
            <b/>
            <sz val="8"/>
            <color indexed="81"/>
            <rFont val="Tahoma"/>
            <family val="2"/>
          </rPr>
          <t>Thomas Sießegger:</t>
        </r>
        <r>
          <rPr>
            <sz val="8"/>
            <color indexed="81"/>
            <rFont val="Tahoma"/>
            <family val="2"/>
          </rPr>
          <t xml:space="preserve">
Hier sind keine Eingaben mehr nötig.</t>
        </r>
      </text>
    </comment>
    <comment ref="E62" authorId="0" shapeId="0" xr:uid="{F28E74EE-A417-4828-A536-43A623269F21}">
      <text>
        <r>
          <rPr>
            <b/>
            <sz val="8"/>
            <color indexed="81"/>
            <rFont val="Tahoma"/>
            <family val="2"/>
          </rPr>
          <t>Thomas Sießegger:</t>
        </r>
        <r>
          <rPr>
            <sz val="8"/>
            <color indexed="81"/>
            <rFont val="Tahoma"/>
            <family val="2"/>
          </rPr>
          <t xml:space="preserve">
Bitte tragen Sie hier Ihre Erlöse für den SGB XI-Bereich ein.</t>
        </r>
      </text>
    </comment>
    <comment ref="F62" authorId="0" shapeId="0" xr:uid="{5B423CC4-4E18-466E-A480-72DAE49DFBBA}">
      <text>
        <r>
          <rPr>
            <b/>
            <sz val="8"/>
            <color indexed="81"/>
            <rFont val="Tahoma"/>
            <family val="2"/>
          </rPr>
          <t>Thomas Sießegger:</t>
        </r>
        <r>
          <rPr>
            <sz val="8"/>
            <color indexed="81"/>
            <rFont val="Tahoma"/>
            <family val="2"/>
          </rPr>
          <t xml:space="preserve">
Bitte tragen Sie hier Ihre Erlöse für den SGB V-Bereich ein.</t>
        </r>
      </text>
    </comment>
    <comment ref="G62" authorId="0" shapeId="0" xr:uid="{27EA7E39-4287-4463-9221-35B695CF511D}">
      <text>
        <r>
          <rPr>
            <b/>
            <sz val="8"/>
            <color indexed="81"/>
            <rFont val="Tahoma"/>
            <family val="2"/>
          </rPr>
          <t>Thomas Sießegger:</t>
        </r>
        <r>
          <rPr>
            <sz val="8"/>
            <color indexed="81"/>
            <rFont val="Tahoma"/>
            <family val="2"/>
          </rPr>
          <t xml:space="preserve">
Bitte tragen Sie hier Ihre Erlöse für den Bereich SGB XII ein.</t>
        </r>
      </text>
    </comment>
    <comment ref="H62" authorId="0" shapeId="0" xr:uid="{DB644E22-92BA-4E17-A169-D5FB291924F6}">
      <text>
        <r>
          <rPr>
            <b/>
            <sz val="8"/>
            <color indexed="81"/>
            <rFont val="Tahoma"/>
            <family val="2"/>
          </rPr>
          <t>Thomas Sießegger:</t>
        </r>
        <r>
          <rPr>
            <sz val="8"/>
            <color indexed="81"/>
            <rFont val="Tahoma"/>
            <family val="2"/>
          </rPr>
          <t xml:space="preserve">
Bitte tragen Sie hier Ihre Erlöse für den Privatzahler-Bereich ein.</t>
        </r>
      </text>
    </comment>
  </commentList>
</comments>
</file>

<file path=xl/sharedStrings.xml><?xml version="1.0" encoding="utf-8"?>
<sst xmlns="http://schemas.openxmlformats.org/spreadsheetml/2006/main" count="356" uniqueCount="183">
  <si>
    <t>1. Festlegung der Schlüssel</t>
  </si>
  <si>
    <t>Verteilerschlüssel auf Basis der ...</t>
  </si>
  <si>
    <r>
      <t xml:space="preserve">Hilfs-kostenstelle </t>
    </r>
    <r>
      <rPr>
        <b/>
        <sz val="10"/>
        <rFont val="Times New Roman"/>
        <family val="1"/>
      </rPr>
      <t>I</t>
    </r>
  </si>
  <si>
    <r>
      <t xml:space="preserve">Hilfs-kostenstelle </t>
    </r>
    <r>
      <rPr>
        <b/>
        <sz val="10"/>
        <rFont val="Times New Roman"/>
        <family val="1"/>
      </rPr>
      <t>II</t>
    </r>
  </si>
  <si>
    <t>SGB V</t>
  </si>
  <si>
    <t>Anwesenheitszeit ( B)</t>
  </si>
  <si>
    <t>Organisation</t>
  </si>
  <si>
    <t>Verwaltung</t>
  </si>
  <si>
    <t>Overhead</t>
  </si>
  <si>
    <t>Zwischensummen</t>
  </si>
  <si>
    <t>Summe 1</t>
  </si>
  <si>
    <t>Summe 2</t>
  </si>
  <si>
    <t>XXX</t>
  </si>
  <si>
    <t>Personalkosten PDL</t>
  </si>
  <si>
    <t xml:space="preserve">Sachkosten </t>
  </si>
  <si>
    <t>Umlage, Regiekosten</t>
  </si>
  <si>
    <t>Summe 3</t>
  </si>
  <si>
    <t>Kostenarten</t>
  </si>
  <si>
    <t>+ Fahrtzeiten</t>
  </si>
  <si>
    <t>=</t>
  </si>
  <si>
    <t>Privatzahler</t>
  </si>
  <si>
    <t>Diese Kosten werden zunächst auf 2 Hilfskostenstellen verteilt.</t>
  </si>
  <si>
    <t>Kostenstelle</t>
  </si>
  <si>
    <t>Gesamtsummen Kosten:</t>
  </si>
  <si>
    <t>Gesamtsumme Erlöse:</t>
  </si>
  <si>
    <t>Gesamt-Ergebnis:</t>
  </si>
  <si>
    <t>SGB XI*</t>
  </si>
  <si>
    <t>Gesamt-Ergebnis, differenziert nach Kostenstellen:</t>
  </si>
  <si>
    <t>Summe 4</t>
  </si>
  <si>
    <t>Summe 5</t>
  </si>
  <si>
    <t>Summe 6</t>
  </si>
  <si>
    <t>a)</t>
  </si>
  <si>
    <t>b)</t>
  </si>
  <si>
    <t>c)</t>
  </si>
  <si>
    <t xml:space="preserve">Es kann keine Gewähr für den Inhalt oder dessen Umsetzung gegeben werden.  </t>
  </si>
  <si>
    <t xml:space="preserve">z.B. auch in verbandsinternen Handbüchern. </t>
  </si>
  <si>
    <t xml:space="preserve">Sollten Sie diese Datei (oder Variationen davon) in Veröffentlichungen nutzen, </t>
  </si>
  <si>
    <t xml:space="preserve">eMail: kostenstellen@siessegger.de </t>
  </si>
  <si>
    <t>Bitte tragen Sie hier die Summen ein:</t>
  </si>
  <si>
    <t>Anzahl Hausbesuche (oder Einsätze)</t>
  </si>
  <si>
    <t>4. Das Eintragen der Erlöse führt zum Ergebnis pro Kostenstelle</t>
  </si>
  <si>
    <t>2. Festlegen der daraus resultierenden Kosten (in absoluten Zahlen)</t>
  </si>
  <si>
    <r>
      <t xml:space="preserve">* nur diese Kostenstelle ist die </t>
    </r>
    <r>
      <rPr>
        <u/>
        <sz val="9"/>
        <rFont val="Arial"/>
        <family val="2"/>
      </rPr>
      <t>selbständig wirtschaftende Einrichtung</t>
    </r>
    <r>
      <rPr>
        <sz val="9"/>
        <rFont val="Arial"/>
        <family val="2"/>
      </rPr>
      <t xml:space="preserve"> gem. § 71 Pflegeversicherung.</t>
    </r>
  </si>
  <si>
    <t>Personalkosten Helferinnen</t>
  </si>
  <si>
    <t>SGB XII</t>
  </si>
  <si>
    <t xml:space="preserve">Personalkosten Pflegefachkräfte </t>
  </si>
  <si>
    <t>Bitte nur die gelb hinterlegten Felder eingeben</t>
  </si>
  <si>
    <t xml:space="preserve">Ottenser Marktplatz 15, 22765 Hamburg, </t>
  </si>
  <si>
    <t>Gemäß PBV müssen die Kosten des SGB XI noch weiter verteilt werden auf die Pflegestufen I, II, II, II+ (wenngleich das auch nicht sinnvoll ist).</t>
  </si>
  <si>
    <t>Erstellen einer einfachen Kostenstellenrechnung</t>
  </si>
  <si>
    <t>3. Umverteilen der Hilfskosten- auf die Hauptkostenstellen</t>
  </si>
  <si>
    <t>Bitte tragen Sie nur die gelb hinterlegten Felder ein.</t>
  </si>
  <si>
    <t xml:space="preserve">            ... in Abgrenzung zu allen anderen Leistungsbereichen</t>
  </si>
  <si>
    <t>1) Ermitteln und Zuordnen der Zeit</t>
  </si>
  <si>
    <t>Hilfskräfte</t>
  </si>
  <si>
    <t>Vollzeit und Teilzeit (inkl.  GfB)</t>
  </si>
  <si>
    <t>Gesamt</t>
  </si>
  <si>
    <t>SGB XI</t>
  </si>
  <si>
    <t>Zeit für Pflege und Hauswirtschaft</t>
  </si>
  <si>
    <t>Privat</t>
  </si>
  <si>
    <t>Summen</t>
  </si>
  <si>
    <t>Zeit für Pflege und anderes</t>
  </si>
  <si>
    <t>Zeit gesamt</t>
  </si>
  <si>
    <t>Diese Daten muß Ihre Software liefern (können).</t>
  </si>
  <si>
    <t>+ Anteil andere Bereiche (inkl. Pflege)</t>
  </si>
  <si>
    <t>… und jetzt noch die ….</t>
  </si>
  <si>
    <t>Organisationszeiten</t>
  </si>
  <si>
    <t>Fahrt- und Wegezeiten</t>
  </si>
  <si>
    <t>… das entspricht in % der Arbeitszeit =</t>
  </si>
  <si>
    <t>= die gesamte Arbeitszeit</t>
  </si>
  <si>
    <t>2) Wie verteilen sich die Hausbesuche?</t>
  </si>
  <si>
    <t>Pflege und andere Hauswirtschaft:</t>
  </si>
  <si>
    <t>3) Zuordnen und Eintragen der Kosten</t>
  </si>
  <si>
    <t>a) Personalkosten für Pflegedienstleitung, Stellvertretung und direkt zurechenbare Geschäftsführung</t>
  </si>
  <si>
    <t>b) Personalkosten für Geschäftsführung, Lohn- und Finanzbuchhaltung, und/oder Umlage</t>
  </si>
  <si>
    <t>c) Sachkosten</t>
  </si>
  <si>
    <t>Personalkosten</t>
  </si>
  <si>
    <t>= Gesamtkosten des Pflegedienstes:</t>
  </si>
  <si>
    <t>4) Verteilung der Kosten in einem zweistufigen verursachungsgerechten Verfahren</t>
  </si>
  <si>
    <t>Pflege und anderes</t>
  </si>
  <si>
    <t>= gesamt</t>
  </si>
  <si>
    <t>= gesamt =</t>
  </si>
  <si>
    <t>das ergibt die Gesamtkosten:</t>
  </si>
  <si>
    <t>5) Zuordnen der Erträge</t>
  </si>
  <si>
    <t>Geben Sie nun noch an, wie hoch Ihre Erträge in den einzelnen Bereichen waren.</t>
  </si>
  <si>
    <t>= Gesamt-Erträge</t>
  </si>
  <si>
    <r>
      <t>Gesamtanzahl der Hausbesuche</t>
    </r>
    <r>
      <rPr>
        <sz val="11"/>
        <rFont val="Arial"/>
        <family val="2"/>
      </rPr>
      <t/>
    </r>
  </si>
  <si>
    <t>Berechnung der Kostenstelle "Hauswirtschaft"</t>
  </si>
  <si>
    <t>Examinierte Pflegefachkräfte (mind. 3-jährige Ausbildung)</t>
  </si>
  <si>
    <t>Pflegeassistenten, Helferinnen und Hauswirtschafts-Mitarbeiterinnen</t>
  </si>
  <si>
    <t>Mitarbeiter im BUFDI oder im FSJ</t>
  </si>
  <si>
    <t>a) mit 1-jähriger Ausbildung</t>
  </si>
  <si>
    <t xml:space="preserve">b) mit 6 Wochen-Ausbildung, oder ohne Ausbildung </t>
  </si>
  <si>
    <t>c) Ausgebildete und spezielle Hauswirtschafts-kräfte</t>
  </si>
  <si>
    <t>= Anteil für Hauswirtschaft</t>
  </si>
  <si>
    <t>Bestimmen Sie nun, zu welchem prozentualen Anteil die gemischten Hausbesuche der Hauswirtschaft zugerechnet werden sollen.</t>
  </si>
  <si>
    <t>Hauswirtschaft =</t>
  </si>
  <si>
    <t>Wenn Sie keine andere Prozentzahl angeben, wird angenommen, daß die gemischten Hausbesuche (aus Pflege und Hauswirtschaft) zu 50% auf Pflege (und anderem) und 
zu 50% auf die Hauswirtschaft verteilt werden.</t>
  </si>
  <si>
    <t>Haus-wirtschaft</t>
  </si>
  <si>
    <t>auf die Kostenstelle Hauswirtschaft und die Pflege (und andere Bereiche) verteilt, anhand der Anteile bei den Hausbesuchen.</t>
  </si>
  <si>
    <t>= 6) Ergebnis für die Hauswirtschaft und für die anderen Leistungsbereiche (inkl. Pflege)</t>
  </si>
  <si>
    <t xml:space="preserve">Nutzungsbedingungen und Hinweise zur Anwendung der Datei </t>
  </si>
  <si>
    <t>Es handelt sich somit nicht um ein Programm, sondern um eine programmierte Datei.</t>
  </si>
  <si>
    <t>Vorgehensweise:</t>
  </si>
  <si>
    <t xml:space="preserve">Die Datei ist als kostenloser Service von Sießegger Sozialmanagement gedacht. </t>
  </si>
  <si>
    <t>- "meinen" Seminarteilnehmer/innen,</t>
  </si>
  <si>
    <t>- meinen Beratungskunden.</t>
  </si>
  <si>
    <t xml:space="preserve">Eine weitergehende Beratung ist mit dem "Erwerb" dieser Datei nicht enthalten. </t>
  </si>
  <si>
    <t>Es gibt keine "Hotline".</t>
  </si>
  <si>
    <t>Die Dateien sind nur für Ihre privaten oder betrieblichen Zwecke Ihres ambulanten Dienstes!</t>
  </si>
  <si>
    <t>Die Rechte verbleiben zu 100% bei Thomas Sießegger.</t>
  </si>
  <si>
    <t>Das Kennwort zum Aufheben des Schutzes wird nur auf persönliche Nachfrage per Email evtl. genannt.</t>
  </si>
  <si>
    <t xml:space="preserve">Tel.: 040/39905902, Fax: 040/39905916, </t>
  </si>
  <si>
    <t>Hallo Kopierer und andere Unternehmensberater!</t>
  </si>
  <si>
    <t xml:space="preserve">Ein kommerzieller Gebrauch über die eigene Nutzung hinaus (z.B. zur Beratung anderer </t>
  </si>
  <si>
    <t xml:space="preserve">Einrichtungen oder zum Weiterverkauf im eigenen Namen) ist ausgeschlossen und </t>
  </si>
  <si>
    <t>ausdrücklich untersagt. Diese Untersagung gilt auch für die nicht genehmigte Nutzung</t>
  </si>
  <si>
    <t>in Seminaren, ohne den Autor um Verwendung anzufragen.</t>
  </si>
  <si>
    <t xml:space="preserve">Weiterhin bedarf es meiner ausdrücklichen Zustimmung (liebe EDV-Firmen!), </t>
  </si>
  <si>
    <t>wenn Sie diese Idee in Ihre Software einbinden.</t>
  </si>
  <si>
    <t xml:space="preserve">Sie (als Mitarbeiter in einem ambulanten Pflegedienst oder einem Verband, wenn Sie zu oben genanntem </t>
  </si>
  <si>
    <t>Personenkreis gehören) können diese EXCEL-Datei jedoch zeitlich unbegrenzt kostenlos nutzen,</t>
  </si>
  <si>
    <t>sind Sie verpflichtet, einen Literaturverweis auf Thomas Sießegger zu erstellen.</t>
  </si>
  <si>
    <t xml:space="preserve">Durch die Anwendung dieser Datei erklären Sie sich </t>
  </si>
  <si>
    <t>mit oben/eben genannten Bedingungen einverstanden.</t>
  </si>
  <si>
    <r>
      <t xml:space="preserve">Sie steht </t>
    </r>
    <r>
      <rPr>
        <b/>
        <sz val="11"/>
        <rFont val="Arial"/>
        <family val="2"/>
      </rPr>
      <t>kostenlos und exklusiv nur für folgende Personen und Einrichtungen</t>
    </r>
    <r>
      <rPr>
        <sz val="11"/>
        <rFont val="Arial"/>
        <family val="2"/>
      </rPr>
      <t xml:space="preserve"> zur Verfügung:</t>
    </r>
  </si>
  <si>
    <r>
      <t xml:space="preserve">Die Datei sollen Ihnen dazu dienen, </t>
    </r>
    <r>
      <rPr>
        <b/>
        <sz val="11"/>
        <rFont val="Arial"/>
        <family val="2"/>
      </rPr>
      <t>eine Kostenstellenrechnung unter verschiedenen</t>
    </r>
  </si>
  <si>
    <t>Beschreibung der Anwendung der EXCEL-Datei</t>
  </si>
  <si>
    <t>Bitte löschen Sie zuerst (nachdem Sie sich alles angesehen haben) die Zahlen in den gelb hinterlegten Feldern.</t>
  </si>
  <si>
    <t>Bitte gehen Sie respektvoll mit diesem Geschenk um. Danke.</t>
  </si>
  <si>
    <t>Wenn Sie berechnen möchten, welcher Leistungsbereich welche Ergebnisse liefert, dann wählen Sie bitte die Mappe</t>
  </si>
  <si>
    <t>"SGB XI  V  XII  und privat".</t>
  </si>
  <si>
    <t xml:space="preserve">Die drei verschiedenen Mappen hängen nicht miteinander zusammen. Sie müssen Daten evtl. mehrmals eingeben </t>
  </si>
  <si>
    <t>Bitte tragen Sie immer nur die gelb hinterlegten Felder ein.</t>
  </si>
  <si>
    <t>dann wählen Sie bitte die Mappe "Kostenstelle HB".</t>
  </si>
  <si>
    <t xml:space="preserve">Wenn Sie berechnen möchten, ob sich der Leistungsbereich "Hauswirtschaft" rechnet, </t>
  </si>
  <si>
    <t>dann wählen Sie bitte die Mappe "Kostenstelle HW".</t>
  </si>
  <si>
    <t>Weitere Hinweise:</t>
  </si>
  <si>
    <t>Bei allen Arten der Kostenstellenrechnung müssen Sie folgende Daten eingeben: Organisationszeiten, Fahrt- und Wege-</t>
  </si>
  <si>
    <t>zeiten, die Zeiten für die Pflege, die Anzahl der Hausbesuche und die zugeordneten Erträge zu den Leistungsbereichen.</t>
  </si>
  <si>
    <t>Fast alle EXCEL-Tabellen bzw. -mappen enthalten Beispielzahlen. Diese sind dazu da, die Funktionalität aufzuzeigen.</t>
  </si>
  <si>
    <t>(allerdings aus verschiedenen Blickwinkeln).</t>
  </si>
  <si>
    <t>Blickwinkeln anzuwenden.</t>
  </si>
  <si>
    <t>Berechnung der Kostenstelle "Betreuung aller Art"</t>
  </si>
  <si>
    <t>Zeit für Betreuung aller Art</t>
  </si>
  <si>
    <t>= Anteil für Betreuung aller Art</t>
  </si>
  <si>
    <t>Hausbesuche, bei denen sowohl Pflege als auch Betreuung aller Art erbracht wurde</t>
  </si>
  <si>
    <t>Hausbesuche, bei denen nur Betreuung aller Art erbracht wurde</t>
  </si>
  <si>
    <t>Bestimmen Sie nun, zu welchem prozentualen Anteil die gemischten Hausbesuche der Betreuung aller Art zugerechnet werden sollen.</t>
  </si>
  <si>
    <t>Betreuung aller Art =</t>
  </si>
  <si>
    <t>Wenn Sie keine andere Prozentzahl angeben, wird angenommen, daß die gemischten Hausbesuche (aus Pflege und Betreuung aller Art) zu 50% auf Pflege (und anderem) und zu 50% auf die Betreuung aller Art verteilt werden.</t>
  </si>
  <si>
    <t>d) Personalkosten der Mitarbeiter für Pflege, Betreuung aller Art und andere Tätigkeiten</t>
  </si>
  <si>
    <t>Verteilung der Personalkosten der Mitarbeiter (für Pflege, Betreuung aller Art und andere Tätigkeiten)</t>
  </si>
  <si>
    <t>Betreuung aller Art</t>
  </si>
  <si>
    <t>auf die Kostenstellen 1.) Betreuung aller Art und 2.) die Pflege (und andere Bereiche) verteilt, anhand der Anteile bei den Hausbesuchen.</t>
  </si>
  <si>
    <t>= 6) Ergebnis für die Betreuung aller Art und für die anderen Leistungsbereiche (inkl. Pflege)</t>
  </si>
  <si>
    <t xml:space="preserve">Wenn Sie berechnen möchten, ob sich der Leistungsbereich "Betreuung aller Art" rechnet, </t>
  </si>
  <si>
    <t>© Thomas Sießegger 2002 - 2015</t>
  </si>
  <si>
    <t>Pflege und Betreuunng:</t>
  </si>
  <si>
    <t>Zeit für Pflege und Betreuung</t>
  </si>
  <si>
    <t>Pflege und Betreuung</t>
  </si>
  <si>
    <t>Version 2026</t>
  </si>
  <si>
    <r>
      <t>Diese Datei wurde mit Microsoft</t>
    </r>
    <r>
      <rPr>
        <vertAlign val="superscript"/>
        <sz val="11"/>
        <rFont val="Arial"/>
        <family val="2"/>
      </rPr>
      <t>®</t>
    </r>
    <r>
      <rPr>
        <sz val="11"/>
        <rFont val="Arial"/>
        <family val="2"/>
      </rPr>
      <t xml:space="preserve"> Office | EXCEL</t>
    </r>
    <r>
      <rPr>
        <vertAlign val="superscript"/>
        <sz val="11"/>
        <rFont val="Arial"/>
        <family val="2"/>
      </rPr>
      <t>®</t>
    </r>
    <r>
      <rPr>
        <sz val="11"/>
        <rFont val="Arial"/>
        <family val="2"/>
      </rPr>
      <t xml:space="preserve"> erstellt.</t>
    </r>
  </si>
  <si>
    <t xml:space="preserve">© 1995 - 2026 Thomas Sießegger </t>
  </si>
  <si>
    <t xml:space="preserve">Ottenser Hauptstraße 14, 22765 Hamburg, </t>
  </si>
  <si>
    <t>- den "Fans" auf meiner Facebook-Seite Sießegger Sozialmanagement, bei Gelegenheit</t>
  </si>
  <si>
    <t>Drei verschiedene Kostenstellenrechnungen</t>
  </si>
  <si>
    <t xml:space="preserve">Erläuterungen zum Verständnis der EXCEL-Tabelle
</t>
  </si>
  <si>
    <r>
      <t xml:space="preserve">Zeit für </t>
    </r>
    <r>
      <rPr>
        <b/>
        <sz val="11"/>
        <color indexed="12"/>
        <rFont val="Aptos Narrow"/>
        <family val="2"/>
      </rPr>
      <t>Hauswirtschaft</t>
    </r>
  </si>
  <si>
    <r>
      <t>Hausbesuche</t>
    </r>
    <r>
      <rPr>
        <sz val="11"/>
        <rFont val="Aptos Narrow"/>
        <family val="2"/>
      </rPr>
      <t xml:space="preserve">, bei denen </t>
    </r>
    <r>
      <rPr>
        <b/>
        <sz val="11"/>
        <rFont val="Aptos Narrow"/>
        <family val="2"/>
      </rPr>
      <t>nur Pflege und/oder Betreuung</t>
    </r>
    <r>
      <rPr>
        <sz val="11"/>
        <rFont val="Aptos Narrow"/>
        <family val="2"/>
      </rPr>
      <t xml:space="preserve"> erbracht wurde</t>
    </r>
  </si>
  <si>
    <r>
      <t>Hausbesuche</t>
    </r>
    <r>
      <rPr>
        <sz val="11"/>
        <rFont val="Aptos Narrow"/>
        <family val="2"/>
      </rPr>
      <t xml:space="preserve">, bei denen sowohl </t>
    </r>
    <r>
      <rPr>
        <b/>
        <sz val="11"/>
        <rFont val="Aptos Narrow"/>
        <family val="2"/>
      </rPr>
      <t>Pflege</t>
    </r>
    <r>
      <rPr>
        <sz val="11"/>
        <rFont val="Aptos Narrow"/>
        <family val="2"/>
      </rPr>
      <t xml:space="preserve"> </t>
    </r>
    <r>
      <rPr>
        <b/>
        <sz val="11"/>
        <rFont val="Aptos Narrow"/>
        <family val="2"/>
      </rPr>
      <t>als auch Hauswirtschaft</t>
    </r>
    <r>
      <rPr>
        <sz val="11"/>
        <rFont val="Aptos Narrow"/>
        <family val="2"/>
      </rPr>
      <t xml:space="preserve"> erbracht wurde</t>
    </r>
  </si>
  <si>
    <r>
      <t>Hausbesuche</t>
    </r>
    <r>
      <rPr>
        <sz val="12"/>
        <color indexed="48"/>
        <rFont val="Aptos Narrow"/>
        <family val="2"/>
      </rPr>
      <t xml:space="preserve">, bei denen </t>
    </r>
    <r>
      <rPr>
        <b/>
        <sz val="12"/>
        <color indexed="48"/>
        <rFont val="Aptos Narrow"/>
        <family val="2"/>
      </rPr>
      <t>nur Hauswirtschaft</t>
    </r>
    <r>
      <rPr>
        <sz val="12"/>
        <color indexed="48"/>
        <rFont val="Aptos Narrow"/>
        <family val="2"/>
      </rPr>
      <t xml:space="preserve"> erbracht wurde</t>
    </r>
  </si>
  <si>
    <r>
      <t xml:space="preserve">d) Personalkosten der Mitarbeiter für Pflege, </t>
    </r>
    <r>
      <rPr>
        <b/>
        <sz val="12"/>
        <color indexed="12"/>
        <rFont val="Aptos Narrow"/>
        <family val="2"/>
      </rPr>
      <t xml:space="preserve">Hauswirtschaft </t>
    </r>
    <r>
      <rPr>
        <b/>
        <sz val="11"/>
        <rFont val="Aptos Narrow"/>
        <family val="2"/>
      </rPr>
      <t>und andere Tätigkeiten</t>
    </r>
  </si>
  <si>
    <r>
      <t xml:space="preserve">Verteilung der Personalkosten der Mitarbeiter (für Pflege, </t>
    </r>
    <r>
      <rPr>
        <b/>
        <sz val="14"/>
        <color indexed="12"/>
        <rFont val="Aptos Narrow"/>
        <family val="2"/>
      </rPr>
      <t>Hauswirtschaft</t>
    </r>
    <r>
      <rPr>
        <sz val="14"/>
        <rFont val="Aptos Narrow"/>
        <family val="2"/>
      </rPr>
      <t xml:space="preserve"> und andere Tätigkeiten)</t>
    </r>
  </si>
  <si>
    <r>
      <t xml:space="preserve">Es </t>
    </r>
    <r>
      <rPr>
        <b/>
        <sz val="13"/>
        <rFont val="Aptos Narrow"/>
        <family val="2"/>
      </rPr>
      <t>verbleiben an Personalkosten</t>
    </r>
    <r>
      <rPr>
        <sz val="13"/>
        <rFont val="Aptos Narrow"/>
        <family val="2"/>
      </rPr>
      <t>, die nicht direkt auf die Qualifikationen verteilt werden können, anhand der Organisationszeiten und der Fahrt- und Wegezeiten:</t>
    </r>
  </si>
  <si>
    <r>
      <t xml:space="preserve">Nun werden diese "restlichen" Personalkosten </t>
    </r>
    <r>
      <rPr>
        <sz val="11"/>
        <rFont val="Aptos Narrow"/>
        <family val="2"/>
      </rPr>
      <t xml:space="preserve">und die </t>
    </r>
  </si>
  <si>
    <r>
      <t xml:space="preserve">Pflege-
fachkräfte
</t>
    </r>
    <r>
      <rPr>
        <sz val="10"/>
        <rFont val="Aptos Narrow"/>
        <family val="2"/>
      </rPr>
      <t>[mit mind. 3-jähriger Ausbildung]</t>
    </r>
  </si>
  <si>
    <r>
      <t xml:space="preserve">Pflegekräfte </t>
    </r>
    <r>
      <rPr>
        <sz val="10"/>
        <rFont val="Aptos Narrow"/>
        <family val="2"/>
      </rPr>
      <t>["Helferinnen", 
mit 1-jähriger Ausbildung]</t>
    </r>
  </si>
  <si>
    <r>
      <t xml:space="preserve">Mitarbeiter im </t>
    </r>
    <r>
      <rPr>
        <b/>
        <sz val="10"/>
        <rFont val="Aptos Narrow"/>
        <family val="2"/>
      </rPr>
      <t>FSJ</t>
    </r>
    <r>
      <rPr>
        <sz val="10"/>
        <rFont val="Aptos Narrow"/>
        <family val="2"/>
      </rPr>
      <t xml:space="preserve"> und </t>
    </r>
    <r>
      <rPr>
        <b/>
        <sz val="10"/>
        <rFont val="Aptos Narrow"/>
        <family val="2"/>
      </rPr>
      <t>BFD, Schüler; u.ä.</t>
    </r>
  </si>
  <si>
    <r>
      <t>Pauschalkräfte</t>
    </r>
    <r>
      <rPr>
        <sz val="8"/>
        <rFont val="Aptos Narrow"/>
        <family val="2"/>
      </rPr>
      <t xml:space="preserve"> </t>
    </r>
    <r>
      <rPr>
        <sz val="9"/>
        <rFont val="Aptos Narrow"/>
        <family val="2"/>
      </rPr>
      <t>[Ehrenamt, ÜBL, Aufwandsentschäd., u.ä.]</t>
    </r>
  </si>
  <si>
    <r>
      <t>Hausbesuche</t>
    </r>
    <r>
      <rPr>
        <sz val="11"/>
        <rFont val="Aptos Narrow"/>
        <family val="2"/>
      </rPr>
      <t xml:space="preserve">, bei denen </t>
    </r>
    <r>
      <rPr>
        <b/>
        <sz val="11"/>
        <rFont val="Aptos Narrow"/>
        <family val="2"/>
      </rPr>
      <t>nur Pflege</t>
    </r>
    <r>
      <rPr>
        <sz val="11"/>
        <rFont val="Aptos Narrow"/>
        <family val="2"/>
      </rPr>
      <t xml:space="preserve"> erbracht wurde</t>
    </r>
  </si>
  <si>
    <r>
      <t xml:space="preserve">Pflegefachkräfte </t>
    </r>
    <r>
      <rPr>
        <i/>
        <sz val="11"/>
        <rFont val="Aptos Narrow"/>
        <family val="2"/>
      </rPr>
      <t>[mit mind. 3-jähriger Ausbildung]</t>
    </r>
  </si>
  <si>
    <r>
      <t xml:space="preserve">Pflegekräfte </t>
    </r>
    <r>
      <rPr>
        <i/>
        <sz val="11"/>
        <rFont val="Aptos Narrow"/>
        <family val="2"/>
      </rPr>
      <t>[mit mind. 1-jähriger Ausbildung]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</si>
</sst>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0.0%"/>
    <numFmt numFmtId="165" formatCode="#,##0.00\ &quot;Hb.&quot;"/>
    <numFmt numFmtId="166" formatCode="#,##0\ &quot;Euro&quot;"/>
    <numFmt numFmtId="167" formatCode="#,##0\ &quot;€&quot;"/>
    <numFmt numFmtId="168" formatCode="&quot;= &quot;#,##0\ &quot;€ gesamt&quot;"/>
    <numFmt numFmtId="169" formatCode="#,##0\ &quot;Hb.&quot;"/>
    <numFmt numFmtId="170" formatCode="&quot;= &quot;#,##0\ &quot;€&quot;"/>
    <numFmt numFmtId="171" formatCode="#,##0\ &quot;Std.&quot;"/>
    <numFmt numFmtId="172" formatCode="\+\ #,##0\ \€;[Red]\-\ #,##0\€"/>
    <numFmt numFmtId="173" formatCode="\+\ #,##0\ &quot;€&quot;;[Red]\-\ #,##0\ &quot;€&quot;"/>
    <numFmt numFmtId="174" formatCode="#,##0.0\ &quot;Std.&quot;"/>
    <numFmt numFmtId="175" formatCode="#,##0\ &quot;Einsätze&quot;"/>
    <numFmt numFmtId="176" formatCode="&quot;= &quot;0%&quot; Organisationszeit&quot;"/>
    <numFmt numFmtId="177" formatCode="#,##0.00\ &quot;Std.&quot;"/>
    <numFmt numFmtId="178" formatCode="#,##0\ &quot;Hausbes.&quot;"/>
    <numFmt numFmtId="179" formatCode="\=\ 0.0%"/>
    <numFmt numFmtId="180" formatCode="\+\ #,##0\ &quot;€&quot;;\-\ #,##0\ &quot;€&quot;"/>
  </numFmts>
  <fonts count="82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u/>
      <sz val="9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name val="Arial"/>
      <family val="2"/>
    </font>
    <font>
      <b/>
      <sz val="13"/>
      <name val="Arial"/>
      <family val="2"/>
    </font>
    <font>
      <sz val="12"/>
      <name val="FranklinGothic"/>
    </font>
    <font>
      <sz val="11"/>
      <name val="FranklinGothic"/>
    </font>
    <font>
      <vertAlign val="superscript"/>
      <sz val="11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u/>
      <sz val="11"/>
      <color indexed="10"/>
      <name val="Arial"/>
      <family val="2"/>
    </font>
    <font>
      <b/>
      <i/>
      <u/>
      <sz val="12"/>
      <name val="Arial"/>
      <family val="2"/>
    </font>
    <font>
      <b/>
      <sz val="13"/>
      <color theme="8" tint="-0.249977111117893"/>
      <name val="Arial"/>
      <family val="2"/>
    </font>
    <font>
      <b/>
      <sz val="14"/>
      <color theme="8" tint="-0.249977111117893"/>
      <name val="Arial"/>
      <family val="2"/>
    </font>
    <font>
      <b/>
      <sz val="24"/>
      <name val="Aptos Narrow"/>
      <family val="2"/>
    </font>
    <font>
      <sz val="11"/>
      <name val="Aptos Narrow"/>
      <family val="2"/>
    </font>
    <font>
      <sz val="16"/>
      <name val="Aptos Narrow"/>
      <family val="2"/>
    </font>
    <font>
      <sz val="11"/>
      <color indexed="12"/>
      <name val="Aptos Narrow"/>
      <family val="2"/>
    </font>
    <font>
      <b/>
      <sz val="16"/>
      <name val="Aptos Narrow"/>
      <family val="2"/>
    </font>
    <font>
      <u/>
      <sz val="11"/>
      <name val="Aptos Narrow"/>
      <family val="2"/>
    </font>
    <font>
      <b/>
      <sz val="18"/>
      <name val="Aptos Narrow"/>
      <family val="2"/>
    </font>
    <font>
      <b/>
      <sz val="10"/>
      <name val="Aptos Narrow"/>
      <family val="2"/>
    </font>
    <font>
      <b/>
      <sz val="11"/>
      <name val="Aptos Narrow"/>
      <family val="2"/>
    </font>
    <font>
      <b/>
      <sz val="11"/>
      <color indexed="12"/>
      <name val="Aptos Narrow"/>
      <family val="2"/>
    </font>
    <font>
      <b/>
      <sz val="11"/>
      <color indexed="48"/>
      <name val="Aptos Narrow"/>
      <family val="2"/>
    </font>
    <font>
      <b/>
      <sz val="9"/>
      <color indexed="55"/>
      <name val="Aptos Narrow"/>
      <family val="2"/>
    </font>
    <font>
      <b/>
      <i/>
      <sz val="10"/>
      <color indexed="48"/>
      <name val="Aptos Narrow"/>
      <family val="2"/>
    </font>
    <font>
      <b/>
      <i/>
      <sz val="12"/>
      <color indexed="48"/>
      <name val="Aptos Narrow"/>
      <family val="2"/>
    </font>
    <font>
      <b/>
      <sz val="12"/>
      <color indexed="48"/>
      <name val="Aptos Narrow"/>
      <family val="2"/>
    </font>
    <font>
      <b/>
      <i/>
      <sz val="11"/>
      <color indexed="48"/>
      <name val="Aptos Narrow"/>
      <family val="2"/>
    </font>
    <font>
      <sz val="12"/>
      <name val="Aptos Narrow"/>
      <family val="2"/>
    </font>
    <font>
      <b/>
      <sz val="12"/>
      <name val="Aptos Narrow"/>
      <family val="2"/>
    </font>
    <font>
      <b/>
      <sz val="12"/>
      <color indexed="55"/>
      <name val="Aptos Narrow"/>
      <family val="2"/>
    </font>
    <font>
      <sz val="8"/>
      <color indexed="55"/>
      <name val="Aptos Narrow"/>
      <family val="2"/>
    </font>
    <font>
      <b/>
      <sz val="11"/>
      <color indexed="8"/>
      <name val="Aptos Narrow"/>
      <family val="2"/>
    </font>
    <font>
      <b/>
      <sz val="11"/>
      <color indexed="18"/>
      <name val="Aptos Narrow"/>
      <family val="2"/>
    </font>
    <font>
      <sz val="12"/>
      <color indexed="48"/>
      <name val="Aptos Narrow"/>
      <family val="2"/>
    </font>
    <font>
      <sz val="10"/>
      <name val="Aptos Narrow"/>
      <family val="2"/>
    </font>
    <font>
      <b/>
      <sz val="12"/>
      <color indexed="12"/>
      <name val="Aptos Narrow"/>
      <family val="2"/>
    </font>
    <font>
      <sz val="14"/>
      <name val="Aptos Narrow"/>
      <family val="2"/>
    </font>
    <font>
      <b/>
      <sz val="14"/>
      <color indexed="12"/>
      <name val="Aptos Narrow"/>
      <family val="2"/>
    </font>
    <font>
      <sz val="14"/>
      <color indexed="8"/>
      <name val="Aptos Narrow"/>
      <family val="2"/>
    </font>
    <font>
      <b/>
      <i/>
      <sz val="11"/>
      <name val="Aptos Narrow"/>
      <family val="2"/>
    </font>
    <font>
      <i/>
      <sz val="11"/>
      <name val="Aptos Narrow"/>
      <family val="2"/>
    </font>
    <font>
      <sz val="13"/>
      <name val="Aptos Narrow"/>
      <family val="2"/>
    </font>
    <font>
      <b/>
      <sz val="13"/>
      <name val="Aptos Narrow"/>
      <family val="2"/>
    </font>
    <font>
      <b/>
      <sz val="14"/>
      <name val="Aptos Narrow"/>
      <family val="2"/>
    </font>
    <font>
      <b/>
      <sz val="16"/>
      <color indexed="12"/>
      <name val="Aptos Narrow"/>
      <family val="2"/>
    </font>
    <font>
      <sz val="8"/>
      <name val="Aptos Narrow"/>
      <family val="2"/>
    </font>
    <font>
      <sz val="9"/>
      <name val="Aptos Narrow"/>
      <family val="2"/>
    </font>
  </fonts>
  <fills count="2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fgColor indexed="9"/>
        <bgColor indexed="13"/>
      </patternFill>
    </fill>
    <fill>
      <patternFill patternType="mediumGray">
        <fgColor indexed="9"/>
        <bgColor indexed="43"/>
      </patternFill>
    </fill>
    <fill>
      <patternFill patternType="darkUp">
        <fgColor indexed="9"/>
        <bgColor indexed="44"/>
      </patternFill>
    </fill>
    <fill>
      <patternFill patternType="darkUp">
        <fgColor indexed="9"/>
        <bgColor indexed="13"/>
      </patternFill>
    </fill>
    <fill>
      <patternFill patternType="gray125">
        <fgColor indexed="13"/>
        <bgColor indexed="9"/>
      </patternFill>
    </fill>
    <fill>
      <patternFill patternType="solid">
        <fgColor indexed="42"/>
        <bgColor indexed="50"/>
      </patternFill>
    </fill>
    <fill>
      <patternFill patternType="solid">
        <fgColor indexed="43"/>
        <bgColor indexed="50"/>
      </patternFill>
    </fill>
    <fill>
      <patternFill patternType="solid">
        <fgColor indexed="9"/>
        <bgColor indexed="51"/>
      </patternFill>
    </fill>
  </fills>
  <borders count="12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 style="thick">
        <color indexed="64"/>
      </left>
      <right style="thin">
        <color indexed="64"/>
      </right>
      <top style="mediumDashed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tted">
        <color indexed="12"/>
      </bottom>
      <diagonal/>
    </border>
    <border>
      <left/>
      <right/>
      <top style="dotted">
        <color indexed="12"/>
      </top>
      <bottom style="dotted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12"/>
      </right>
      <top/>
      <bottom style="dotted">
        <color indexed="12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ck">
        <color indexed="58"/>
      </left>
      <right/>
      <top style="thick">
        <color indexed="58"/>
      </top>
      <bottom/>
      <diagonal/>
    </border>
    <border>
      <left/>
      <right/>
      <top style="thick">
        <color indexed="58"/>
      </top>
      <bottom/>
      <diagonal/>
    </border>
    <border>
      <left/>
      <right style="thick">
        <color indexed="58"/>
      </right>
      <top style="thick">
        <color indexed="58"/>
      </top>
      <bottom/>
      <diagonal/>
    </border>
    <border>
      <left style="thick">
        <color indexed="58"/>
      </left>
      <right/>
      <top/>
      <bottom/>
      <diagonal/>
    </border>
    <border>
      <left/>
      <right style="thick">
        <color indexed="58"/>
      </right>
      <top/>
      <bottom/>
      <diagonal/>
    </border>
    <border>
      <left style="thick">
        <color indexed="58"/>
      </left>
      <right/>
      <top/>
      <bottom style="thick">
        <color indexed="58"/>
      </bottom>
      <diagonal/>
    </border>
    <border>
      <left/>
      <right/>
      <top/>
      <bottom style="thick">
        <color indexed="58"/>
      </bottom>
      <diagonal/>
    </border>
    <border>
      <left/>
      <right style="thick">
        <color indexed="58"/>
      </right>
      <top/>
      <bottom style="thick">
        <color indexed="5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50"/>
      </left>
      <right style="thin">
        <color indexed="50"/>
      </right>
      <top style="thin">
        <color indexed="50"/>
      </top>
      <bottom/>
      <diagonal/>
    </border>
    <border>
      <left style="thin">
        <color indexed="50"/>
      </left>
      <right style="thin">
        <color indexed="50"/>
      </right>
      <top/>
      <bottom style="thin">
        <color indexed="5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dotted">
        <color indexed="23"/>
      </right>
      <top/>
      <bottom/>
      <diagonal/>
    </border>
    <border>
      <left/>
      <right style="dotted">
        <color indexed="23"/>
      </right>
      <top/>
      <bottom style="thin">
        <color indexed="64"/>
      </bottom>
      <diagonal/>
    </border>
    <border>
      <left style="dotted">
        <color indexed="23"/>
      </left>
      <right/>
      <top/>
      <bottom/>
      <diagonal/>
    </border>
    <border>
      <left style="dotted">
        <color indexed="23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2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6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0" applyNumberFormat="0" applyBorder="0" applyAlignment="0" applyProtection="0"/>
    <xf numFmtId="0" fontId="19" fillId="3" borderId="0" applyNumberFormat="0" applyBorder="0" applyAlignment="0" applyProtection="0"/>
    <xf numFmtId="0" fontId="19" fillId="7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1" applyNumberFormat="0" applyAlignment="0" applyProtection="0"/>
    <xf numFmtId="0" fontId="21" fillId="14" borderId="2" applyNumberFormat="0" applyAlignment="0" applyProtection="0"/>
    <xf numFmtId="0" fontId="22" fillId="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176" fontId="1" fillId="0" borderId="0" applyFont="0" applyFill="0" applyBorder="0" applyAlignment="0" applyProtection="0"/>
    <xf numFmtId="0" fontId="25" fillId="15" borderId="0" applyNumberFormat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6" fillId="7" borderId="0" applyNumberFormat="0" applyBorder="0" applyAlignment="0" applyProtection="0"/>
    <xf numFmtId="0" fontId="10" fillId="4" borderId="4" applyNumberFormat="0" applyFont="0" applyAlignment="0" applyProtection="0"/>
    <xf numFmtId="9" fontId="1" fillId="0" borderId="0" applyFont="0" applyFill="0" applyBorder="0" applyAlignment="0" applyProtection="0"/>
    <xf numFmtId="0" fontId="27" fillId="16" borderId="0" applyNumberFormat="0" applyBorder="0" applyAlignment="0" applyProtection="0"/>
    <xf numFmtId="0" fontId="1" fillId="0" borderId="0"/>
    <xf numFmtId="0" fontId="37" fillId="0" borderId="0"/>
    <xf numFmtId="0" fontId="28" fillId="0" borderId="0" applyNumberFormat="0" applyFill="0" applyBorder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8" applyNumberFormat="0" applyFill="0" applyAlignment="0" applyProtection="0"/>
    <xf numFmtId="0" fontId="33" fillId="0" borderId="0" applyNumberFormat="0" applyFill="0" applyBorder="0" applyAlignment="0" applyProtection="0"/>
    <xf numFmtId="0" fontId="34" fillId="17" borderId="9" applyNumberFormat="0" applyAlignment="0" applyProtection="0"/>
  </cellStyleXfs>
  <cellXfs count="389">
    <xf numFmtId="0" fontId="0" fillId="0" borderId="0" xfId="0"/>
    <xf numFmtId="169" fontId="0" fillId="18" borderId="10" xfId="0" applyNumberFormat="1" applyFill="1" applyBorder="1" applyAlignment="1" applyProtection="1">
      <alignment vertical="center"/>
      <protection locked="0"/>
    </xf>
    <xf numFmtId="165" fontId="0" fillId="19" borderId="11" xfId="0" applyNumberFormat="1" applyFill="1" applyBorder="1" applyAlignment="1">
      <alignment horizontal="center" vertical="center"/>
    </xf>
    <xf numFmtId="169" fontId="0" fillId="18" borderId="11" xfId="0" applyNumberFormat="1" applyFill="1" applyBorder="1" applyAlignment="1" applyProtection="1">
      <alignment horizontal="right" vertical="center"/>
      <protection locked="0"/>
    </xf>
    <xf numFmtId="9" fontId="0" fillId="19" borderId="10" xfId="0" applyNumberFormat="1" applyFill="1" applyBorder="1" applyAlignment="1">
      <alignment horizontal="center" vertical="center" wrapText="1"/>
    </xf>
    <xf numFmtId="171" fontId="0" fillId="18" borderId="11" xfId="0" applyNumberFormat="1" applyFill="1" applyBorder="1" applyAlignment="1" applyProtection="1">
      <alignment horizontal="center" vertical="center" wrapText="1"/>
      <protection locked="0"/>
    </xf>
    <xf numFmtId="171" fontId="0" fillId="18" borderId="10" xfId="0" applyNumberFormat="1" applyFill="1" applyBorder="1" applyAlignment="1" applyProtection="1">
      <alignment vertical="center"/>
      <protection locked="0"/>
    </xf>
    <xf numFmtId="171" fontId="0" fillId="18" borderId="11" xfId="0" applyNumberFormat="1" applyFill="1" applyBorder="1" applyAlignment="1" applyProtection="1">
      <alignment horizontal="right" vertical="center"/>
      <protection locked="0"/>
    </xf>
    <xf numFmtId="171" fontId="0" fillId="18" borderId="12" xfId="0" applyNumberFormat="1" applyFill="1" applyBorder="1" applyAlignment="1" applyProtection="1">
      <alignment horizontal="right" vertical="center"/>
      <protection locked="0"/>
    </xf>
    <xf numFmtId="169" fontId="0" fillId="18" borderId="12" xfId="0" applyNumberFormat="1" applyFill="1" applyBorder="1" applyAlignment="1" applyProtection="1">
      <alignment horizontal="right" vertical="center"/>
      <protection locked="0"/>
    </xf>
    <xf numFmtId="165" fontId="0" fillId="19" borderId="12" xfId="0" applyNumberFormat="1" applyFill="1" applyBorder="1" applyAlignment="1">
      <alignment horizontal="center" vertical="center"/>
    </xf>
    <xf numFmtId="9" fontId="3" fillId="19" borderId="13" xfId="35" applyFont="1" applyFill="1" applyBorder="1" applyAlignment="1" applyProtection="1">
      <alignment horizontal="center" vertical="center"/>
    </xf>
    <xf numFmtId="0" fontId="1" fillId="19" borderId="0" xfId="37" applyFill="1"/>
    <xf numFmtId="0" fontId="0" fillId="19" borderId="0" xfId="0" applyFill="1"/>
    <xf numFmtId="0" fontId="8" fillId="19" borderId="0" xfId="0" applyFont="1" applyFill="1" applyAlignment="1">
      <alignment vertical="top"/>
    </xf>
    <xf numFmtId="0" fontId="9" fillId="19" borderId="0" xfId="0" applyFont="1" applyFill="1" applyAlignment="1">
      <alignment horizontal="left"/>
    </xf>
    <xf numFmtId="0" fontId="8" fillId="19" borderId="0" xfId="0" applyFont="1" applyFill="1"/>
    <xf numFmtId="0" fontId="13" fillId="19" borderId="0" xfId="0" applyFont="1" applyFill="1"/>
    <xf numFmtId="49" fontId="0" fillId="19" borderId="0" xfId="0" applyNumberFormat="1" applyFill="1" applyAlignment="1">
      <alignment horizontal="left" vertical="top" wrapText="1"/>
    </xf>
    <xf numFmtId="0" fontId="0" fillId="19" borderId="14" xfId="0" applyFill="1" applyBorder="1" applyAlignment="1">
      <alignment horizontal="center" vertical="center"/>
    </xf>
    <xf numFmtId="0" fontId="0" fillId="19" borderId="15" xfId="0" applyFill="1" applyBorder="1" applyAlignment="1">
      <alignment horizontal="center" vertical="center"/>
    </xf>
    <xf numFmtId="0" fontId="0" fillId="19" borderId="16" xfId="0" applyFill="1" applyBorder="1" applyAlignment="1">
      <alignment horizontal="center" vertical="center"/>
    </xf>
    <xf numFmtId="49" fontId="0" fillId="19" borderId="17" xfId="0" applyNumberFormat="1" applyFill="1" applyBorder="1" applyAlignment="1">
      <alignment horizontal="center" vertical="center"/>
    </xf>
    <xf numFmtId="0" fontId="0" fillId="0" borderId="14" xfId="0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8" xfId="0" applyBorder="1"/>
    <xf numFmtId="0" fontId="0" fillId="19" borderId="10" xfId="0" applyFill="1" applyBorder="1" applyAlignment="1">
      <alignment horizontal="center" vertical="center" wrapText="1"/>
    </xf>
    <xf numFmtId="0" fontId="0" fillId="19" borderId="13" xfId="0" applyFill="1" applyBorder="1" applyAlignment="1">
      <alignment horizontal="center" vertical="center" wrapText="1"/>
    </xf>
    <xf numFmtId="164" fontId="3" fillId="19" borderId="19" xfId="35" applyNumberFormat="1" applyFont="1" applyFill="1" applyBorder="1" applyAlignment="1" applyProtection="1">
      <alignment horizontal="center" vertical="center"/>
    </xf>
    <xf numFmtId="164" fontId="3" fillId="19" borderId="13" xfId="35" applyNumberFormat="1" applyFont="1" applyFill="1" applyBorder="1" applyAlignment="1" applyProtection="1">
      <alignment horizontal="center" vertical="center"/>
    </xf>
    <xf numFmtId="164" fontId="3" fillId="19" borderId="20" xfId="35" applyNumberFormat="1" applyFont="1" applyFill="1" applyBorder="1" applyAlignment="1" applyProtection="1">
      <alignment horizontal="center" vertical="center"/>
    </xf>
    <xf numFmtId="164" fontId="3" fillId="19" borderId="0" xfId="0" applyNumberFormat="1" applyFont="1" applyFill="1" applyAlignment="1">
      <alignment horizontal="left"/>
    </xf>
    <xf numFmtId="0" fontId="0" fillId="19" borderId="11" xfId="0" applyFill="1" applyBorder="1" applyAlignment="1">
      <alignment horizontal="center" vertical="center" wrapText="1"/>
    </xf>
    <xf numFmtId="0" fontId="0" fillId="19" borderId="19" xfId="0" applyFill="1" applyBorder="1" applyAlignment="1">
      <alignment horizontal="center" vertical="center" wrapText="1"/>
    </xf>
    <xf numFmtId="0" fontId="0" fillId="19" borderId="21" xfId="0" applyFill="1" applyBorder="1" applyAlignment="1">
      <alignment horizontal="center" vertical="center" wrapText="1"/>
    </xf>
    <xf numFmtId="0" fontId="0" fillId="19" borderId="20" xfId="0" applyFill="1" applyBorder="1" applyAlignment="1">
      <alignment horizontal="center" vertical="center" wrapText="1"/>
    </xf>
    <xf numFmtId="0" fontId="0" fillId="19" borderId="22" xfId="0" applyFill="1" applyBorder="1"/>
    <xf numFmtId="0" fontId="0" fillId="19" borderId="23" xfId="0" applyFill="1" applyBorder="1"/>
    <xf numFmtId="0" fontId="3" fillId="19" borderId="24" xfId="0" applyFont="1" applyFill="1" applyBorder="1"/>
    <xf numFmtId="0" fontId="3" fillId="19" borderId="25" xfId="0" applyFont="1" applyFill="1" applyBorder="1"/>
    <xf numFmtId="164" fontId="2" fillId="19" borderId="24" xfId="0" applyNumberFormat="1" applyFont="1" applyFill="1" applyBorder="1" applyAlignment="1">
      <alignment horizontal="center"/>
    </xf>
    <xf numFmtId="164" fontId="2" fillId="19" borderId="26" xfId="0" applyNumberFormat="1" applyFont="1" applyFill="1" applyBorder="1" applyAlignment="1">
      <alignment horizontal="center"/>
    </xf>
    <xf numFmtId="0" fontId="5" fillId="19" borderId="0" xfId="0" applyFont="1" applyFill="1"/>
    <xf numFmtId="0" fontId="3" fillId="19" borderId="0" xfId="0" applyFont="1" applyFill="1"/>
    <xf numFmtId="164" fontId="0" fillId="19" borderId="0" xfId="0" applyNumberFormat="1" applyFill="1"/>
    <xf numFmtId="0" fontId="2" fillId="19" borderId="0" xfId="0" applyFont="1" applyFill="1"/>
    <xf numFmtId="0" fontId="0" fillId="19" borderId="27" xfId="0" applyFill="1" applyBorder="1"/>
    <xf numFmtId="164" fontId="0" fillId="19" borderId="10" xfId="0" applyNumberFormat="1" applyFill="1" applyBorder="1" applyAlignment="1">
      <alignment horizontal="right" vertical="center" wrapText="1"/>
    </xf>
    <xf numFmtId="164" fontId="0" fillId="19" borderId="28" xfId="35" applyNumberFormat="1" applyFont="1" applyFill="1" applyBorder="1" applyAlignment="1" applyProtection="1">
      <alignment horizontal="right" vertical="center" wrapText="1"/>
    </xf>
    <xf numFmtId="164" fontId="0" fillId="19" borderId="29" xfId="35" applyNumberFormat="1" applyFont="1" applyFill="1" applyBorder="1" applyAlignment="1" applyProtection="1">
      <alignment horizontal="right" vertical="center" wrapText="1"/>
    </xf>
    <xf numFmtId="164" fontId="0" fillId="19" borderId="10" xfId="35" applyNumberFormat="1" applyFont="1" applyFill="1" applyBorder="1" applyAlignment="1" applyProtection="1">
      <alignment horizontal="right" vertical="center" wrapText="1"/>
    </xf>
    <xf numFmtId="164" fontId="0" fillId="19" borderId="30" xfId="35" applyNumberFormat="1" applyFont="1" applyFill="1" applyBorder="1" applyAlignment="1" applyProtection="1">
      <alignment horizontal="right" vertical="center" wrapText="1"/>
    </xf>
    <xf numFmtId="164" fontId="0" fillId="19" borderId="12" xfId="35" applyNumberFormat="1" applyFont="1" applyFill="1" applyBorder="1" applyAlignment="1" applyProtection="1">
      <alignment horizontal="right" vertical="center" wrapText="1"/>
    </xf>
    <xf numFmtId="0" fontId="0" fillId="19" borderId="0" xfId="0" applyFill="1" applyAlignment="1">
      <alignment vertical="center"/>
    </xf>
    <xf numFmtId="167" fontId="11" fillId="19" borderId="13" xfId="0" applyNumberFormat="1" applyFont="1" applyFill="1" applyBorder="1" applyAlignment="1">
      <alignment horizontal="right" vertical="center" wrapText="1"/>
    </xf>
    <xf numFmtId="167" fontId="2" fillId="19" borderId="31" xfId="0" applyNumberFormat="1" applyFont="1" applyFill="1" applyBorder="1" applyAlignment="1">
      <alignment horizontal="right" vertical="center" wrapText="1"/>
    </xf>
    <xf numFmtId="167" fontId="11" fillId="19" borderId="32" xfId="0" applyNumberFormat="1" applyFont="1" applyFill="1" applyBorder="1" applyAlignment="1">
      <alignment horizontal="right" vertical="center" wrapText="1"/>
    </xf>
    <xf numFmtId="167" fontId="11" fillId="19" borderId="21" xfId="0" applyNumberFormat="1" applyFont="1" applyFill="1" applyBorder="1" applyAlignment="1">
      <alignment horizontal="right" vertical="center" wrapText="1"/>
    </xf>
    <xf numFmtId="167" fontId="11" fillId="19" borderId="20" xfId="0" applyNumberFormat="1" applyFont="1" applyFill="1" applyBorder="1" applyAlignment="1">
      <alignment horizontal="right" vertical="center" wrapText="1"/>
    </xf>
    <xf numFmtId="164" fontId="3" fillId="19" borderId="0" xfId="0" applyNumberFormat="1" applyFont="1" applyFill="1" applyAlignment="1">
      <alignment horizontal="left" vertical="center"/>
    </xf>
    <xf numFmtId="167" fontId="2" fillId="19" borderId="13" xfId="0" applyNumberFormat="1" applyFont="1" applyFill="1" applyBorder="1" applyAlignment="1">
      <alignment horizontal="right" vertical="center" wrapText="1"/>
    </xf>
    <xf numFmtId="167" fontId="11" fillId="19" borderId="31" xfId="0" applyNumberFormat="1" applyFont="1" applyFill="1" applyBorder="1" applyAlignment="1">
      <alignment horizontal="right" vertical="center" wrapText="1"/>
    </xf>
    <xf numFmtId="0" fontId="0" fillId="19" borderId="22" xfId="0" applyFill="1" applyBorder="1" applyAlignment="1">
      <alignment vertical="center"/>
    </xf>
    <xf numFmtId="0" fontId="0" fillId="19" borderId="23" xfId="0" applyFill="1" applyBorder="1" applyAlignment="1">
      <alignment vertical="center"/>
    </xf>
    <xf numFmtId="164" fontId="0" fillId="19" borderId="18" xfId="0" applyNumberFormat="1" applyFill="1" applyBorder="1" applyAlignment="1">
      <alignment vertical="center"/>
    </xf>
    <xf numFmtId="164" fontId="0" fillId="19" borderId="15" xfId="0" applyNumberFormat="1" applyFill="1" applyBorder="1" applyAlignment="1">
      <alignment vertical="center"/>
    </xf>
    <xf numFmtId="164" fontId="0" fillId="19" borderId="27" xfId="0" applyNumberFormat="1" applyFill="1" applyBorder="1" applyAlignment="1">
      <alignment vertical="center"/>
    </xf>
    <xf numFmtId="164" fontId="0" fillId="19" borderId="14" xfId="0" applyNumberFormat="1" applyFill="1" applyBorder="1" applyAlignment="1">
      <alignment vertical="center"/>
    </xf>
    <xf numFmtId="164" fontId="0" fillId="19" borderId="33" xfId="0" applyNumberFormat="1" applyFill="1" applyBorder="1" applyAlignment="1">
      <alignment vertical="center"/>
    </xf>
    <xf numFmtId="0" fontId="3" fillId="19" borderId="24" xfId="0" applyFont="1" applyFill="1" applyBorder="1" applyAlignment="1">
      <alignment vertical="center"/>
    </xf>
    <xf numFmtId="0" fontId="3" fillId="19" borderId="34" xfId="0" applyFont="1" applyFill="1" applyBorder="1" applyAlignment="1">
      <alignment vertical="center"/>
    </xf>
    <xf numFmtId="0" fontId="2" fillId="19" borderId="0" xfId="0" applyFont="1" applyFill="1" applyAlignment="1">
      <alignment horizontal="center"/>
    </xf>
    <xf numFmtId="166" fontId="3" fillId="19" borderId="0" xfId="0" applyNumberFormat="1" applyFont="1" applyFill="1"/>
    <xf numFmtId="167" fontId="2" fillId="19" borderId="35" xfId="0" applyNumberFormat="1" applyFont="1" applyFill="1" applyBorder="1"/>
    <xf numFmtId="167" fontId="2" fillId="19" borderId="19" xfId="0" applyNumberFormat="1" applyFont="1" applyFill="1" applyBorder="1"/>
    <xf numFmtId="167" fontId="2" fillId="19" borderId="32" xfId="0" applyNumberFormat="1" applyFont="1" applyFill="1" applyBorder="1"/>
    <xf numFmtId="167" fontId="2" fillId="19" borderId="13" xfId="0" applyNumberFormat="1" applyFont="1" applyFill="1" applyBorder="1"/>
    <xf numFmtId="167" fontId="2" fillId="19" borderId="21" xfId="0" applyNumberFormat="1" applyFont="1" applyFill="1" applyBorder="1" applyAlignment="1">
      <alignment horizontal="right"/>
    </xf>
    <xf numFmtId="167" fontId="2" fillId="19" borderId="36" xfId="0" applyNumberFormat="1" applyFont="1" applyFill="1" applyBorder="1" applyAlignment="1">
      <alignment horizontal="right"/>
    </xf>
    <xf numFmtId="49" fontId="10" fillId="19" borderId="37" xfId="0" applyNumberFormat="1" applyFont="1" applyFill="1" applyBorder="1" applyAlignment="1">
      <alignment horizontal="center" vertical="center"/>
    </xf>
    <xf numFmtId="169" fontId="0" fillId="19" borderId="14" xfId="0" applyNumberFormat="1" applyFill="1" applyBorder="1" applyAlignment="1">
      <alignment horizontal="center" vertical="center"/>
    </xf>
    <xf numFmtId="164" fontId="3" fillId="19" borderId="38" xfId="35" applyNumberFormat="1" applyFont="1" applyFill="1" applyBorder="1" applyAlignment="1" applyProtection="1">
      <alignment horizontal="center" vertical="center"/>
    </xf>
    <xf numFmtId="49" fontId="0" fillId="19" borderId="0" xfId="0" applyNumberFormat="1" applyFill="1" applyAlignment="1">
      <alignment vertical="top" wrapText="1"/>
    </xf>
    <xf numFmtId="170" fontId="2" fillId="19" borderId="16" xfId="0" applyNumberFormat="1" applyFont="1" applyFill="1" applyBorder="1"/>
    <xf numFmtId="49" fontId="2" fillId="19" borderId="0" xfId="0" applyNumberFormat="1" applyFont="1" applyFill="1" applyAlignment="1">
      <alignment horizontal="center" vertical="top" wrapText="1"/>
    </xf>
    <xf numFmtId="49" fontId="0" fillId="19" borderId="0" xfId="0" applyNumberFormat="1" applyFill="1" applyAlignment="1">
      <alignment horizontal="center"/>
    </xf>
    <xf numFmtId="0" fontId="3" fillId="19" borderId="27" xfId="0" applyFont="1" applyFill="1" applyBorder="1" applyAlignment="1">
      <alignment horizontal="center" wrapText="1"/>
    </xf>
    <xf numFmtId="0" fontId="2" fillId="19" borderId="0" xfId="0" applyFont="1" applyFill="1" applyAlignment="1">
      <alignment horizontal="right"/>
    </xf>
    <xf numFmtId="167" fontId="2" fillId="19" borderId="39" xfId="0" applyNumberFormat="1" applyFont="1" applyFill="1" applyBorder="1"/>
    <xf numFmtId="167" fontId="2" fillId="19" borderId="40" xfId="0" applyNumberFormat="1" applyFont="1" applyFill="1" applyBorder="1"/>
    <xf numFmtId="172" fontId="0" fillId="19" borderId="0" xfId="0" applyNumberFormat="1" applyFill="1"/>
    <xf numFmtId="49" fontId="10" fillId="19" borderId="17" xfId="0" applyNumberFormat="1" applyFont="1" applyFill="1" applyBorder="1" applyAlignment="1">
      <alignment horizontal="center" vertical="center"/>
    </xf>
    <xf numFmtId="0" fontId="0" fillId="19" borderId="14" xfId="0" applyFill="1" applyBorder="1" applyAlignment="1">
      <alignment horizontal="center" wrapText="1"/>
    </xf>
    <xf numFmtId="0" fontId="0" fillId="19" borderId="41" xfId="0" applyFill="1" applyBorder="1" applyAlignment="1">
      <alignment horizontal="center" wrapText="1"/>
    </xf>
    <xf numFmtId="167" fontId="2" fillId="19" borderId="42" xfId="0" applyNumberFormat="1" applyFont="1" applyFill="1" applyBorder="1"/>
    <xf numFmtId="167" fontId="2" fillId="18" borderId="39" xfId="0" applyNumberFormat="1" applyFont="1" applyFill="1" applyBorder="1" applyAlignment="1" applyProtection="1">
      <alignment vertical="center"/>
      <protection locked="0"/>
    </xf>
    <xf numFmtId="167" fontId="2" fillId="18" borderId="43" xfId="0" applyNumberFormat="1" applyFont="1" applyFill="1" applyBorder="1" applyAlignment="1" applyProtection="1">
      <alignment vertical="center"/>
      <protection locked="0"/>
    </xf>
    <xf numFmtId="167" fontId="2" fillId="18" borderId="40" xfId="0" applyNumberFormat="1" applyFont="1" applyFill="1" applyBorder="1" applyAlignment="1" applyProtection="1">
      <alignment vertical="center"/>
      <protection locked="0"/>
    </xf>
    <xf numFmtId="0" fontId="0" fillId="0" borderId="44" xfId="0" applyBorder="1"/>
    <xf numFmtId="171" fontId="0" fillId="18" borderId="45" xfId="0" applyNumberFormat="1" applyFill="1" applyBorder="1" applyAlignment="1" applyProtection="1">
      <alignment vertical="center"/>
      <protection locked="0"/>
    </xf>
    <xf numFmtId="164" fontId="3" fillId="19" borderId="46" xfId="35" applyNumberFormat="1" applyFont="1" applyFill="1" applyBorder="1" applyAlignment="1" applyProtection="1">
      <alignment horizontal="center" vertical="center"/>
    </xf>
    <xf numFmtId="169" fontId="0" fillId="18" borderId="45" xfId="0" applyNumberFormat="1" applyFill="1" applyBorder="1" applyAlignment="1" applyProtection="1">
      <alignment vertical="center"/>
      <protection locked="0"/>
    </xf>
    <xf numFmtId="0" fontId="0" fillId="19" borderId="45" xfId="0" applyFill="1" applyBorder="1" applyAlignment="1">
      <alignment horizontal="center" vertical="center" wrapText="1"/>
    </xf>
    <xf numFmtId="0" fontId="0" fillId="19" borderId="46" xfId="0" applyFill="1" applyBorder="1" applyAlignment="1">
      <alignment horizontal="center" vertical="center" wrapText="1"/>
    </xf>
    <xf numFmtId="164" fontId="0" fillId="19" borderId="18" xfId="0" applyNumberFormat="1" applyFill="1" applyBorder="1" applyAlignment="1">
      <alignment horizontal="center"/>
    </xf>
    <xf numFmtId="164" fontId="0" fillId="19" borderId="15" xfId="0" applyNumberFormat="1" applyFill="1" applyBorder="1" applyAlignment="1">
      <alignment horizontal="center"/>
    </xf>
    <xf numFmtId="164" fontId="0" fillId="20" borderId="44" xfId="0" applyNumberFormat="1" applyFill="1" applyBorder="1" applyAlignment="1">
      <alignment horizontal="center"/>
    </xf>
    <xf numFmtId="164" fontId="0" fillId="19" borderId="14" xfId="0" applyNumberFormat="1" applyFill="1" applyBorder="1" applyAlignment="1">
      <alignment horizontal="center"/>
    </xf>
    <xf numFmtId="164" fontId="0" fillId="19" borderId="33" xfId="0" applyNumberFormat="1" applyFill="1" applyBorder="1" applyAlignment="1">
      <alignment horizontal="center"/>
    </xf>
    <xf numFmtId="164" fontId="2" fillId="19" borderId="47" xfId="0" applyNumberFormat="1" applyFont="1" applyFill="1" applyBorder="1" applyAlignment="1">
      <alignment horizontal="center"/>
    </xf>
    <xf numFmtId="164" fontId="2" fillId="19" borderId="48" xfId="0" applyNumberFormat="1" applyFont="1" applyFill="1" applyBorder="1" applyAlignment="1">
      <alignment horizontal="center"/>
    </xf>
    <xf numFmtId="164" fontId="2" fillId="19" borderId="25" xfId="0" applyNumberFormat="1" applyFont="1" applyFill="1" applyBorder="1" applyAlignment="1">
      <alignment horizontal="center"/>
    </xf>
    <xf numFmtId="164" fontId="3" fillId="19" borderId="49" xfId="0" applyNumberFormat="1" applyFont="1" applyFill="1" applyBorder="1" applyAlignment="1">
      <alignment horizontal="center" vertical="center"/>
    </xf>
    <xf numFmtId="164" fontId="3" fillId="19" borderId="50" xfId="0" applyNumberFormat="1" applyFont="1" applyFill="1" applyBorder="1" applyAlignment="1">
      <alignment horizontal="center" vertical="center"/>
    </xf>
    <xf numFmtId="164" fontId="3" fillId="19" borderId="51" xfId="0" applyNumberFormat="1" applyFont="1" applyFill="1" applyBorder="1" applyAlignment="1">
      <alignment horizontal="center" vertical="center"/>
    </xf>
    <xf numFmtId="164" fontId="3" fillId="19" borderId="52" xfId="0" applyNumberFormat="1" applyFont="1" applyFill="1" applyBorder="1" applyAlignment="1">
      <alignment horizontal="center" vertical="center"/>
    </xf>
    <xf numFmtId="164" fontId="3" fillId="19" borderId="53" xfId="0" applyNumberFormat="1" applyFont="1" applyFill="1" applyBorder="1" applyAlignment="1">
      <alignment horizontal="center" vertical="center"/>
    </xf>
    <xf numFmtId="164" fontId="3" fillId="19" borderId="54" xfId="0" applyNumberFormat="1" applyFont="1" applyFill="1" applyBorder="1" applyAlignment="1">
      <alignment horizontal="center" vertical="center"/>
    </xf>
    <xf numFmtId="173" fontId="2" fillId="20" borderId="39" xfId="0" applyNumberFormat="1" applyFont="1" applyFill="1" applyBorder="1" applyAlignment="1">
      <alignment vertical="center"/>
    </xf>
    <xf numFmtId="173" fontId="2" fillId="20" borderId="40" xfId="0" applyNumberFormat="1" applyFont="1" applyFill="1" applyBorder="1" applyAlignment="1">
      <alignment vertical="center"/>
    </xf>
    <xf numFmtId="173" fontId="2" fillId="20" borderId="55" xfId="0" applyNumberFormat="1" applyFont="1" applyFill="1" applyBorder="1" applyAlignment="1">
      <alignment vertical="center"/>
    </xf>
    <xf numFmtId="0" fontId="16" fillId="19" borderId="0" xfId="0" applyFont="1" applyFill="1"/>
    <xf numFmtId="9" fontId="16" fillId="19" borderId="0" xfId="0" applyNumberFormat="1" applyFont="1" applyFill="1"/>
    <xf numFmtId="164" fontId="16" fillId="19" borderId="0" xfId="0" applyNumberFormat="1" applyFont="1" applyFill="1"/>
    <xf numFmtId="0" fontId="1" fillId="26" borderId="77" xfId="37" applyFill="1" applyBorder="1"/>
    <xf numFmtId="0" fontId="1" fillId="26" borderId="78" xfId="37" applyFill="1" applyBorder="1"/>
    <xf numFmtId="0" fontId="1" fillId="26" borderId="79" xfId="37" applyFill="1" applyBorder="1"/>
    <xf numFmtId="0" fontId="1" fillId="20" borderId="77" xfId="37" applyFill="1" applyBorder="1"/>
    <xf numFmtId="0" fontId="1" fillId="20" borderId="78" xfId="37" applyFill="1" applyBorder="1"/>
    <xf numFmtId="0" fontId="1" fillId="20" borderId="79" xfId="37" applyFill="1" applyBorder="1"/>
    <xf numFmtId="0" fontId="1" fillId="26" borderId="80" xfId="37" applyFill="1" applyBorder="1"/>
    <xf numFmtId="0" fontId="2" fillId="26" borderId="0" xfId="37" applyFont="1" applyFill="1"/>
    <xf numFmtId="0" fontId="1" fillId="26" borderId="0" xfId="37" applyFill="1"/>
    <xf numFmtId="0" fontId="1" fillId="26" borderId="81" xfId="37" applyFill="1" applyBorder="1"/>
    <xf numFmtId="0" fontId="1" fillId="20" borderId="80" xfId="37" applyFill="1" applyBorder="1"/>
    <xf numFmtId="0" fontId="36" fillId="20" borderId="0" xfId="37" applyFont="1" applyFill="1" applyAlignment="1">
      <alignment horizontal="left" wrapText="1"/>
    </xf>
    <xf numFmtId="0" fontId="1" fillId="20" borderId="0" xfId="37" applyFill="1"/>
    <xf numFmtId="0" fontId="1" fillId="20" borderId="81" xfId="37" applyFill="1" applyBorder="1"/>
    <xf numFmtId="0" fontId="12" fillId="26" borderId="0" xfId="37" applyFont="1" applyFill="1"/>
    <xf numFmtId="0" fontId="1" fillId="20" borderId="0" xfId="37" applyFill="1" applyAlignment="1">
      <alignment vertical="center"/>
    </xf>
    <xf numFmtId="0" fontId="15" fillId="20" borderId="0" xfId="32" applyFill="1" applyAlignment="1" applyProtection="1">
      <alignment horizontal="left" vertical="center"/>
    </xf>
    <xf numFmtId="0" fontId="37" fillId="20" borderId="0" xfId="38" applyFill="1" applyAlignment="1">
      <alignment horizontal="left" vertical="center"/>
    </xf>
    <xf numFmtId="0" fontId="1" fillId="26" borderId="80" xfId="37" applyFill="1" applyBorder="1" applyAlignment="1">
      <alignment vertical="center"/>
    </xf>
    <xf numFmtId="0" fontId="12" fillId="26" borderId="0" xfId="37" applyFont="1" applyFill="1" applyAlignment="1">
      <alignment vertical="center"/>
    </xf>
    <xf numFmtId="0" fontId="1" fillId="26" borderId="0" xfId="37" applyFill="1" applyAlignment="1">
      <alignment vertical="center"/>
    </xf>
    <xf numFmtId="0" fontId="1" fillId="26" borderId="81" xfId="37" applyFill="1" applyBorder="1" applyAlignment="1">
      <alignment vertical="center"/>
    </xf>
    <xf numFmtId="0" fontId="1" fillId="19" borderId="0" xfId="37" applyFill="1" applyAlignment="1">
      <alignment vertical="center"/>
    </xf>
    <xf numFmtId="0" fontId="1" fillId="20" borderId="80" xfId="37" applyFill="1" applyBorder="1" applyAlignment="1">
      <alignment vertical="center"/>
    </xf>
    <xf numFmtId="0" fontId="1" fillId="20" borderId="81" xfId="37" applyFill="1" applyBorder="1" applyAlignment="1">
      <alignment vertical="center"/>
    </xf>
    <xf numFmtId="0" fontId="11" fillId="26" borderId="0" xfId="37" applyFont="1" applyFill="1" applyAlignment="1">
      <alignment vertical="center"/>
    </xf>
    <xf numFmtId="0" fontId="12" fillId="26" borderId="0" xfId="37" quotePrefix="1" applyFont="1" applyFill="1" applyAlignment="1">
      <alignment vertical="center"/>
    </xf>
    <xf numFmtId="0" fontId="40" fillId="26" borderId="0" xfId="37" applyFont="1" applyFill="1" applyAlignment="1">
      <alignment vertical="center"/>
    </xf>
    <xf numFmtId="0" fontId="41" fillId="26" borderId="0" xfId="37" applyFont="1" applyFill="1" applyAlignment="1">
      <alignment vertical="center"/>
    </xf>
    <xf numFmtId="0" fontId="1" fillId="20" borderId="82" xfId="37" applyFill="1" applyBorder="1" applyAlignment="1">
      <alignment vertical="center"/>
    </xf>
    <xf numFmtId="0" fontId="12" fillId="26" borderId="83" xfId="37" applyFont="1" applyFill="1" applyBorder="1" applyAlignment="1">
      <alignment vertical="center"/>
    </xf>
    <xf numFmtId="0" fontId="1" fillId="20" borderId="83" xfId="37" applyFill="1" applyBorder="1" applyAlignment="1">
      <alignment vertical="center"/>
    </xf>
    <xf numFmtId="0" fontId="1" fillId="20" borderId="84" xfId="37" applyFill="1" applyBorder="1" applyAlignment="1">
      <alignment vertical="center"/>
    </xf>
    <xf numFmtId="0" fontId="42" fillId="26" borderId="0" xfId="37" applyFont="1" applyFill="1" applyAlignment="1">
      <alignment vertical="center"/>
    </xf>
    <xf numFmtId="0" fontId="1" fillId="26" borderId="82" xfId="37" applyFill="1" applyBorder="1" applyAlignment="1">
      <alignment vertical="center"/>
    </xf>
    <xf numFmtId="0" fontId="1" fillId="26" borderId="83" xfId="37" applyFill="1" applyBorder="1" applyAlignment="1">
      <alignment vertical="center"/>
    </xf>
    <xf numFmtId="0" fontId="1" fillId="26" borderId="84" xfId="37" applyFill="1" applyBorder="1" applyAlignment="1">
      <alignment vertical="center"/>
    </xf>
    <xf numFmtId="0" fontId="43" fillId="20" borderId="0" xfId="37" applyFont="1" applyFill="1" applyAlignment="1">
      <alignment vertical="center"/>
    </xf>
    <xf numFmtId="0" fontId="0" fillId="19" borderId="44" xfId="0" applyFill="1" applyBorder="1" applyAlignment="1">
      <alignment horizontal="center"/>
    </xf>
    <xf numFmtId="0" fontId="0" fillId="19" borderId="18" xfId="0" applyFill="1" applyBorder="1" applyAlignment="1">
      <alignment horizontal="center"/>
    </xf>
    <xf numFmtId="0" fontId="0" fillId="19" borderId="14" xfId="0" applyFill="1" applyBorder="1" applyAlignment="1">
      <alignment horizontal="center"/>
    </xf>
    <xf numFmtId="0" fontId="0" fillId="19" borderId="85" xfId="0" applyFill="1" applyBorder="1" applyAlignment="1">
      <alignment horizontal="center"/>
    </xf>
    <xf numFmtId="0" fontId="0" fillId="19" borderId="33" xfId="0" applyFill="1" applyBorder="1" applyAlignment="1">
      <alignment horizontal="center"/>
    </xf>
    <xf numFmtId="167" fontId="2" fillId="18" borderId="55" xfId="0" applyNumberFormat="1" applyFont="1" applyFill="1" applyBorder="1" applyAlignment="1" applyProtection="1">
      <alignment vertical="center"/>
      <protection locked="0"/>
    </xf>
    <xf numFmtId="0" fontId="0" fillId="0" borderId="86" xfId="0" applyBorder="1"/>
    <xf numFmtId="0" fontId="0" fillId="0" borderId="20" xfId="0" applyBorder="1"/>
    <xf numFmtId="0" fontId="35" fillId="26" borderId="0" xfId="37" applyFont="1" applyFill="1" applyAlignment="1">
      <alignment vertical="center"/>
    </xf>
    <xf numFmtId="0" fontId="2" fillId="20" borderId="0" xfId="37" applyFont="1" applyFill="1" applyAlignment="1">
      <alignment horizontal="left" vertical="center"/>
    </xf>
    <xf numFmtId="0" fontId="10" fillId="26" borderId="0" xfId="37" applyFont="1" applyFill="1" applyAlignment="1">
      <alignment vertical="center"/>
    </xf>
    <xf numFmtId="0" fontId="36" fillId="20" borderId="0" xfId="37" applyFont="1" applyFill="1" applyAlignment="1">
      <alignment horizontal="left"/>
    </xf>
    <xf numFmtId="0" fontId="44" fillId="20" borderId="0" xfId="37" applyFont="1" applyFill="1" applyAlignment="1">
      <alignment horizontal="left"/>
    </xf>
    <xf numFmtId="0" fontId="45" fillId="26" borderId="0" xfId="37" applyFont="1" applyFill="1"/>
    <xf numFmtId="0" fontId="46" fillId="19" borderId="0" xfId="0" applyFont="1" applyFill="1" applyAlignment="1">
      <alignment vertical="center"/>
    </xf>
    <xf numFmtId="0" fontId="47" fillId="19" borderId="0" xfId="0" applyFont="1" applyFill="1" applyAlignment="1">
      <alignment vertical="center"/>
    </xf>
    <xf numFmtId="0" fontId="48" fillId="19" borderId="0" xfId="0" applyFont="1" applyFill="1" applyAlignment="1">
      <alignment vertical="center"/>
    </xf>
    <xf numFmtId="0" fontId="50" fillId="19" borderId="0" xfId="0" applyFont="1" applyFill="1" applyAlignment="1">
      <alignment vertical="center"/>
    </xf>
    <xf numFmtId="0" fontId="51" fillId="19" borderId="0" xfId="0" applyFont="1" applyFill="1" applyAlignment="1">
      <alignment vertical="center"/>
    </xf>
    <xf numFmtId="0" fontId="53" fillId="19" borderId="0" xfId="0" applyFont="1" applyFill="1" applyAlignment="1">
      <alignment wrapText="1"/>
    </xf>
    <xf numFmtId="175" fontId="53" fillId="19" borderId="14" xfId="0" applyNumberFormat="1" applyFont="1" applyFill="1" applyBorder="1" applyAlignment="1">
      <alignment horizontal="left" wrapText="1"/>
    </xf>
    <xf numFmtId="0" fontId="53" fillId="19" borderId="15" xfId="0" applyFont="1" applyFill="1" applyBorder="1" applyAlignment="1">
      <alignment horizontal="left" wrapText="1"/>
    </xf>
    <xf numFmtId="0" fontId="53" fillId="19" borderId="59" xfId="0" applyFont="1" applyFill="1" applyBorder="1" applyAlignment="1">
      <alignment wrapText="1"/>
    </xf>
    <xf numFmtId="0" fontId="54" fillId="19" borderId="57" xfId="0" applyFont="1" applyFill="1" applyBorder="1" applyAlignment="1">
      <alignment vertical="center"/>
    </xf>
    <xf numFmtId="174" fontId="55" fillId="21" borderId="57" xfId="0" applyNumberFormat="1" applyFont="1" applyFill="1" applyBorder="1" applyAlignment="1" applyProtection="1">
      <alignment horizontal="right" vertical="center"/>
      <protection locked="0"/>
    </xf>
    <xf numFmtId="174" fontId="55" fillId="21" borderId="58" xfId="0" applyNumberFormat="1" applyFont="1" applyFill="1" applyBorder="1" applyAlignment="1" applyProtection="1">
      <alignment horizontal="right" vertical="center"/>
      <protection locked="0"/>
    </xf>
    <xf numFmtId="174" fontId="55" fillId="19" borderId="59" xfId="0" applyNumberFormat="1" applyFont="1" applyFill="1" applyBorder="1" applyAlignment="1">
      <alignment horizontal="right" vertical="center"/>
    </xf>
    <xf numFmtId="0" fontId="47" fillId="19" borderId="57" xfId="0" applyFont="1" applyFill="1" applyBorder="1" applyAlignment="1">
      <alignment vertical="center"/>
    </xf>
    <xf numFmtId="174" fontId="47" fillId="22" borderId="57" xfId="0" applyNumberFormat="1" applyFont="1" applyFill="1" applyBorder="1" applyAlignment="1" applyProtection="1">
      <alignment horizontal="right" vertical="center"/>
      <protection locked="0"/>
    </xf>
    <xf numFmtId="174" fontId="47" fillId="22" borderId="58" xfId="0" applyNumberFormat="1" applyFont="1" applyFill="1" applyBorder="1" applyAlignment="1" applyProtection="1">
      <alignment horizontal="right" vertical="center"/>
      <protection locked="0"/>
    </xf>
    <xf numFmtId="174" fontId="47" fillId="19" borderId="59" xfId="0" applyNumberFormat="1" applyFont="1" applyFill="1" applyBorder="1" applyAlignment="1">
      <alignment horizontal="right" vertical="center"/>
    </xf>
    <xf numFmtId="174" fontId="47" fillId="22" borderId="14" xfId="0" applyNumberFormat="1" applyFont="1" applyFill="1" applyBorder="1" applyAlignment="1" applyProtection="1">
      <alignment horizontal="right" vertical="center"/>
      <protection locked="0"/>
    </xf>
    <xf numFmtId="174" fontId="47" fillId="22" borderId="15" xfId="0" applyNumberFormat="1" applyFont="1" applyFill="1" applyBorder="1" applyAlignment="1" applyProtection="1">
      <alignment horizontal="right" vertical="center"/>
      <protection locked="0"/>
    </xf>
    <xf numFmtId="0" fontId="54" fillId="19" borderId="60" xfId="0" applyFont="1" applyFill="1" applyBorder="1" applyAlignment="1">
      <alignment vertical="center"/>
    </xf>
    <xf numFmtId="174" fontId="56" fillId="19" borderId="60" xfId="0" applyNumberFormat="1" applyFont="1" applyFill="1" applyBorder="1" applyAlignment="1">
      <alignment horizontal="right" vertical="center"/>
    </xf>
    <xf numFmtId="174" fontId="56" fillId="19" borderId="61" xfId="0" applyNumberFormat="1" applyFont="1" applyFill="1" applyBorder="1" applyAlignment="1">
      <alignment horizontal="right" vertical="center"/>
    </xf>
    <xf numFmtId="174" fontId="56" fillId="19" borderId="62" xfId="0" applyNumberFormat="1" applyFont="1" applyFill="1" applyBorder="1" applyAlignment="1">
      <alignment horizontal="right" vertical="center"/>
    </xf>
    <xf numFmtId="174" fontId="57" fillId="19" borderId="57" xfId="0" applyNumberFormat="1" applyFont="1" applyFill="1" applyBorder="1" applyAlignment="1">
      <alignment horizontal="right" vertical="center"/>
    </xf>
    <xf numFmtId="174" fontId="57" fillId="19" borderId="58" xfId="0" applyNumberFormat="1" applyFont="1" applyFill="1" applyBorder="1" applyAlignment="1">
      <alignment horizontal="right" vertical="center"/>
    </xf>
    <xf numFmtId="174" fontId="57" fillId="19" borderId="59" xfId="0" applyNumberFormat="1" applyFont="1" applyFill="1" applyBorder="1" applyAlignment="1">
      <alignment horizontal="right" vertical="center"/>
    </xf>
    <xf numFmtId="0" fontId="58" fillId="19" borderId="0" xfId="0" applyFont="1" applyFill="1" applyAlignment="1">
      <alignment vertical="center"/>
    </xf>
    <xf numFmtId="0" fontId="47" fillId="19" borderId="63" xfId="0" applyFont="1" applyFill="1" applyBorder="1" applyAlignment="1">
      <alignment vertical="center"/>
    </xf>
    <xf numFmtId="0" fontId="59" fillId="19" borderId="63" xfId="0" quotePrefix="1" applyFont="1" applyFill="1" applyBorder="1" applyAlignment="1">
      <alignment horizontal="right" vertical="center"/>
    </xf>
    <xf numFmtId="179" fontId="60" fillId="19" borderId="63" xfId="35" applyNumberFormat="1" applyFont="1" applyFill="1" applyBorder="1" applyAlignment="1">
      <alignment vertical="center"/>
    </xf>
    <xf numFmtId="0" fontId="47" fillId="19" borderId="64" xfId="0" applyFont="1" applyFill="1" applyBorder="1" applyAlignment="1">
      <alignment vertical="center"/>
    </xf>
    <xf numFmtId="0" fontId="61" fillId="19" borderId="64" xfId="0" quotePrefix="1" applyFont="1" applyFill="1" applyBorder="1" applyAlignment="1">
      <alignment horizontal="right" vertical="center"/>
    </xf>
    <xf numFmtId="179" fontId="62" fillId="19" borderId="63" xfId="35" applyNumberFormat="1" applyFont="1" applyFill="1" applyBorder="1" applyAlignment="1">
      <alignment vertical="center"/>
    </xf>
    <xf numFmtId="0" fontId="59" fillId="19" borderId="0" xfId="0" quotePrefix="1" applyFont="1" applyFill="1" applyAlignment="1">
      <alignment horizontal="right" vertical="center"/>
    </xf>
    <xf numFmtId="0" fontId="54" fillId="19" borderId="0" xfId="0" applyFont="1" applyFill="1" applyAlignment="1">
      <alignment vertical="center"/>
    </xf>
    <xf numFmtId="164" fontId="47" fillId="19" borderId="0" xfId="35" applyNumberFormat="1" applyFont="1" applyFill="1" applyAlignment="1">
      <alignment vertical="center"/>
    </xf>
    <xf numFmtId="0" fontId="63" fillId="19" borderId="0" xfId="0" quotePrefix="1" applyFont="1" applyFill="1" applyAlignment="1">
      <alignment vertical="center"/>
    </xf>
    <xf numFmtId="174" fontId="64" fillId="19" borderId="57" xfId="0" applyNumberFormat="1" applyFont="1" applyFill="1" applyBorder="1" applyAlignment="1">
      <alignment horizontal="right" vertical="center"/>
    </xf>
    <xf numFmtId="174" fontId="64" fillId="19" borderId="58" xfId="0" applyNumberFormat="1" applyFont="1" applyFill="1" applyBorder="1" applyAlignment="1">
      <alignment horizontal="right" vertical="center"/>
    </xf>
    <xf numFmtId="174" fontId="64" fillId="19" borderId="59" xfId="0" applyNumberFormat="1" applyFont="1" applyFill="1" applyBorder="1" applyAlignment="1">
      <alignment horizontal="right" vertical="center"/>
    </xf>
    <xf numFmtId="9" fontId="65" fillId="19" borderId="0" xfId="35" applyFont="1" applyFill="1" applyBorder="1" applyAlignment="1">
      <alignment horizontal="right" vertical="center"/>
    </xf>
    <xf numFmtId="0" fontId="53" fillId="19" borderId="65" xfId="0" applyFont="1" applyFill="1" applyBorder="1" applyAlignment="1">
      <alignment wrapText="1"/>
    </xf>
    <xf numFmtId="178" fontId="66" fillId="21" borderId="57" xfId="0" applyNumberFormat="1" applyFont="1" applyFill="1" applyBorder="1" applyAlignment="1" applyProtection="1">
      <alignment horizontal="right" vertical="center"/>
      <protection locked="0"/>
    </xf>
    <xf numFmtId="178" fontId="66" fillId="21" borderId="58" xfId="0" applyNumberFormat="1" applyFont="1" applyFill="1" applyBorder="1" applyAlignment="1" applyProtection="1">
      <alignment horizontal="right" vertical="center"/>
      <protection locked="0"/>
    </xf>
    <xf numFmtId="178" fontId="47" fillId="19" borderId="59" xfId="0" applyNumberFormat="1" applyFont="1" applyFill="1" applyBorder="1" applyAlignment="1">
      <alignment vertical="center"/>
    </xf>
    <xf numFmtId="178" fontId="67" fillId="21" borderId="57" xfId="0" applyNumberFormat="1" applyFont="1" applyFill="1" applyBorder="1" applyAlignment="1" applyProtection="1">
      <alignment horizontal="right" vertical="center"/>
      <protection locked="0"/>
    </xf>
    <xf numFmtId="178" fontId="67" fillId="21" borderId="58" xfId="0" applyNumberFormat="1" applyFont="1" applyFill="1" applyBorder="1" applyAlignment="1" applyProtection="1">
      <alignment horizontal="right" vertical="center"/>
      <protection locked="0"/>
    </xf>
    <xf numFmtId="178" fontId="55" fillId="21" borderId="14" xfId="0" applyNumberFormat="1" applyFont="1" applyFill="1" applyBorder="1" applyAlignment="1" applyProtection="1">
      <alignment horizontal="right" vertical="center"/>
      <protection locked="0"/>
    </xf>
    <xf numFmtId="178" fontId="55" fillId="21" borderId="15" xfId="0" applyNumberFormat="1" applyFont="1" applyFill="1" applyBorder="1" applyAlignment="1" applyProtection="1">
      <alignment horizontal="right" vertical="center"/>
      <protection locked="0"/>
    </xf>
    <xf numFmtId="178" fontId="47" fillId="19" borderId="65" xfId="0" applyNumberFormat="1" applyFont="1" applyFill="1" applyBorder="1" applyAlignment="1">
      <alignment vertical="center"/>
    </xf>
    <xf numFmtId="178" fontId="47" fillId="19" borderId="60" xfId="0" applyNumberFormat="1" applyFont="1" applyFill="1" applyBorder="1" applyAlignment="1">
      <alignment vertical="center"/>
    </xf>
    <xf numFmtId="178" fontId="47" fillId="19" borderId="61" xfId="0" applyNumberFormat="1" applyFont="1" applyFill="1" applyBorder="1" applyAlignment="1">
      <alignment vertical="center"/>
    </xf>
    <xf numFmtId="178" fontId="47" fillId="19" borderId="62" xfId="0" applyNumberFormat="1" applyFont="1" applyFill="1" applyBorder="1" applyAlignment="1">
      <alignment vertical="center"/>
    </xf>
    <xf numFmtId="0" fontId="63" fillId="19" borderId="0" xfId="0" applyFont="1" applyFill="1" applyAlignment="1">
      <alignment vertical="center"/>
    </xf>
    <xf numFmtId="0" fontId="62" fillId="23" borderId="66" xfId="0" applyFont="1" applyFill="1" applyBorder="1" applyAlignment="1">
      <alignment vertical="center"/>
    </xf>
    <xf numFmtId="9" fontId="48" fillId="24" borderId="67" xfId="35" applyFont="1" applyFill="1" applyBorder="1" applyAlignment="1" applyProtection="1">
      <alignment vertical="center"/>
      <protection locked="0"/>
    </xf>
    <xf numFmtId="9" fontId="62" fillId="25" borderId="67" xfId="0" applyNumberFormat="1" applyFont="1" applyFill="1" applyBorder="1" applyAlignment="1">
      <alignment vertical="center"/>
    </xf>
    <xf numFmtId="0" fontId="52" fillId="19" borderId="0" xfId="0" applyFont="1" applyFill="1" applyAlignment="1">
      <alignment vertical="top"/>
    </xf>
    <xf numFmtId="167" fontId="54" fillId="21" borderId="57" xfId="0" applyNumberFormat="1" applyFont="1" applyFill="1" applyBorder="1" applyAlignment="1" applyProtection="1">
      <alignment horizontal="right" vertical="center"/>
      <protection locked="0"/>
    </xf>
    <xf numFmtId="167" fontId="54" fillId="19" borderId="59" xfId="0" applyNumberFormat="1" applyFont="1" applyFill="1" applyBorder="1" applyAlignment="1">
      <alignment horizontal="right" vertical="center"/>
    </xf>
    <xf numFmtId="0" fontId="63" fillId="19" borderId="68" xfId="0" quotePrefix="1" applyFont="1" applyFill="1" applyBorder="1" applyAlignment="1">
      <alignment vertical="center"/>
    </xf>
    <xf numFmtId="0" fontId="47" fillId="19" borderId="68" xfId="0" applyFont="1" applyFill="1" applyBorder="1" applyAlignment="1">
      <alignment vertical="center"/>
    </xf>
    <xf numFmtId="0" fontId="47" fillId="19" borderId="69" xfId="0" applyFont="1" applyFill="1" applyBorder="1" applyAlignment="1">
      <alignment vertical="center"/>
    </xf>
    <xf numFmtId="167" fontId="63" fillId="19" borderId="57" xfId="0" applyNumberFormat="1" applyFont="1" applyFill="1" applyBorder="1" applyAlignment="1">
      <alignment horizontal="right" vertical="center"/>
    </xf>
    <xf numFmtId="0" fontId="71" fillId="19" borderId="0" xfId="0" applyFont="1" applyFill="1" applyAlignment="1">
      <alignment vertical="center"/>
    </xf>
    <xf numFmtId="0" fontId="72" fillId="19" borderId="57" xfId="0" applyFont="1" applyFill="1" applyBorder="1" applyAlignment="1">
      <alignment horizontal="right" wrapText="1"/>
    </xf>
    <xf numFmtId="0" fontId="73" fillId="19" borderId="57" xfId="0" applyFont="1" applyFill="1" applyBorder="1" applyAlignment="1">
      <alignment horizontal="right" wrapText="1"/>
    </xf>
    <xf numFmtId="175" fontId="74" fillId="19" borderId="68" xfId="0" applyNumberFormat="1" applyFont="1" applyFill="1" applyBorder="1" applyAlignment="1">
      <alignment vertical="center"/>
    </xf>
    <xf numFmtId="167" fontId="70" fillId="19" borderId="57" xfId="0" applyNumberFormat="1" applyFont="1" applyFill="1" applyBorder="1" applyAlignment="1">
      <alignment vertical="center"/>
    </xf>
    <xf numFmtId="167" fontId="54" fillId="19" borderId="57" xfId="0" applyNumberFormat="1" applyFont="1" applyFill="1" applyBorder="1" applyAlignment="1">
      <alignment vertical="center"/>
    </xf>
    <xf numFmtId="167" fontId="47" fillId="19" borderId="57" xfId="0" applyNumberFormat="1" applyFont="1" applyFill="1" applyBorder="1" applyAlignment="1">
      <alignment vertical="center"/>
    </xf>
    <xf numFmtId="175" fontId="74" fillId="19" borderId="70" xfId="0" applyNumberFormat="1" applyFont="1" applyFill="1" applyBorder="1" applyAlignment="1">
      <alignment vertical="center"/>
    </xf>
    <xf numFmtId="0" fontId="47" fillId="19" borderId="70" xfId="0" applyFont="1" applyFill="1" applyBorder="1" applyAlignment="1">
      <alignment vertical="center"/>
    </xf>
    <xf numFmtId="0" fontId="47" fillId="19" borderId="71" xfId="0" applyFont="1" applyFill="1" applyBorder="1" applyAlignment="1">
      <alignment vertical="center"/>
    </xf>
    <xf numFmtId="0" fontId="74" fillId="19" borderId="70" xfId="0" applyFont="1" applyFill="1" applyBorder="1" applyAlignment="1">
      <alignment vertical="center"/>
    </xf>
    <xf numFmtId="0" fontId="75" fillId="19" borderId="63" xfId="0" quotePrefix="1" applyFont="1" applyFill="1" applyBorder="1" applyAlignment="1">
      <alignment vertical="center"/>
    </xf>
    <xf numFmtId="167" fontId="72" fillId="19" borderId="73" xfId="0" applyNumberFormat="1" applyFont="1" applyFill="1" applyBorder="1" applyAlignment="1">
      <alignment vertical="center"/>
    </xf>
    <xf numFmtId="167" fontId="63" fillId="19" borderId="0" xfId="0" applyNumberFormat="1" applyFont="1" applyFill="1" applyAlignment="1">
      <alignment vertical="center"/>
    </xf>
    <xf numFmtId="167" fontId="63" fillId="19" borderId="57" xfId="0" applyNumberFormat="1" applyFont="1" applyFill="1" applyBorder="1" applyAlignment="1">
      <alignment vertical="center"/>
    </xf>
    <xf numFmtId="0" fontId="47" fillId="19" borderId="74" xfId="0" applyFont="1" applyFill="1" applyBorder="1" applyAlignment="1">
      <alignment vertical="center"/>
    </xf>
    <xf numFmtId="0" fontId="47" fillId="19" borderId="68" xfId="0" quotePrefix="1" applyFont="1" applyFill="1" applyBorder="1" applyAlignment="1">
      <alignment vertical="center"/>
    </xf>
    <xf numFmtId="167" fontId="47" fillId="19" borderId="0" xfId="0" applyNumberFormat="1" applyFont="1" applyFill="1" applyAlignment="1">
      <alignment vertical="center"/>
    </xf>
    <xf numFmtId="0" fontId="54" fillId="19" borderId="68" xfId="0" applyFont="1" applyFill="1" applyBorder="1" applyAlignment="1">
      <alignment vertical="center"/>
    </xf>
    <xf numFmtId="0" fontId="78" fillId="19" borderId="63" xfId="0" applyFont="1" applyFill="1" applyBorder="1" applyAlignment="1">
      <alignment vertical="center"/>
    </xf>
    <xf numFmtId="167" fontId="79" fillId="19" borderId="63" xfId="0" applyNumberFormat="1" applyFont="1" applyFill="1" applyBorder="1" applyAlignment="1">
      <alignment vertical="center"/>
    </xf>
    <xf numFmtId="167" fontId="78" fillId="19" borderId="57" xfId="0" applyNumberFormat="1" applyFont="1" applyFill="1" applyBorder="1" applyAlignment="1">
      <alignment vertical="center"/>
    </xf>
    <xf numFmtId="167" fontId="70" fillId="24" borderId="57" xfId="0" applyNumberFormat="1" applyFont="1" applyFill="1" applyBorder="1" applyAlignment="1" applyProtection="1">
      <alignment vertical="center"/>
      <protection locked="0"/>
    </xf>
    <xf numFmtId="167" fontId="54" fillId="24" borderId="57" xfId="0" applyNumberFormat="1" applyFont="1" applyFill="1" applyBorder="1" applyAlignment="1" applyProtection="1">
      <alignment vertical="center"/>
      <protection locked="0"/>
    </xf>
    <xf numFmtId="0" fontId="54" fillId="19" borderId="70" xfId="0" applyFont="1" applyFill="1" applyBorder="1" applyAlignment="1">
      <alignment vertical="center"/>
    </xf>
    <xf numFmtId="0" fontId="54" fillId="19" borderId="75" xfId="0" applyFont="1" applyFill="1" applyBorder="1" applyAlignment="1">
      <alignment vertical="center"/>
    </xf>
    <xf numFmtId="0" fontId="47" fillId="19" borderId="75" xfId="0" applyFont="1" applyFill="1" applyBorder="1" applyAlignment="1">
      <alignment vertical="center"/>
    </xf>
    <xf numFmtId="167" fontId="70" fillId="24" borderId="14" xfId="0" applyNumberFormat="1" applyFont="1" applyFill="1" applyBorder="1" applyAlignment="1" applyProtection="1">
      <alignment vertical="center"/>
      <protection locked="0"/>
    </xf>
    <xf numFmtId="167" fontId="54" fillId="24" borderId="14" xfId="0" applyNumberFormat="1" applyFont="1" applyFill="1" applyBorder="1" applyAlignment="1" applyProtection="1">
      <alignment vertical="center"/>
      <protection locked="0"/>
    </xf>
    <xf numFmtId="167" fontId="47" fillId="19" borderId="14" xfId="0" applyNumberFormat="1" applyFont="1" applyFill="1" applyBorder="1" applyAlignment="1">
      <alignment vertical="center"/>
    </xf>
    <xf numFmtId="0" fontId="63" fillId="19" borderId="76" xfId="0" quotePrefix="1" applyFont="1" applyFill="1" applyBorder="1" applyAlignment="1">
      <alignment vertical="center"/>
    </xf>
    <xf numFmtId="0" fontId="47" fillId="19" borderId="76" xfId="0" applyFont="1" applyFill="1" applyBorder="1" applyAlignment="1">
      <alignment vertical="center"/>
    </xf>
    <xf numFmtId="180" fontId="79" fillId="19" borderId="60" xfId="0" applyNumberFormat="1" applyFont="1" applyFill="1" applyBorder="1" applyAlignment="1">
      <alignment vertical="center"/>
    </xf>
    <xf numFmtId="180" fontId="63" fillId="19" borderId="60" xfId="0" applyNumberFormat="1" applyFont="1" applyFill="1" applyBorder="1" applyAlignment="1">
      <alignment vertical="center"/>
    </xf>
    <xf numFmtId="180" fontId="78" fillId="19" borderId="60" xfId="0" applyNumberFormat="1" applyFont="1" applyFill="1" applyBorder="1" applyAlignment="1">
      <alignment vertical="center"/>
    </xf>
    <xf numFmtId="0" fontId="52" fillId="19" borderId="0" xfId="0" quotePrefix="1" applyFont="1" applyFill="1" applyAlignment="1">
      <alignment vertical="top" wrapText="1"/>
    </xf>
    <xf numFmtId="0" fontId="53" fillId="19" borderId="56" xfId="0" applyFont="1" applyFill="1" applyBorder="1" applyAlignment="1">
      <alignment horizontal="right" wrapText="1"/>
    </xf>
    <xf numFmtId="0" fontId="78" fillId="23" borderId="66" xfId="0" applyFont="1" applyFill="1" applyBorder="1" applyAlignment="1">
      <alignment vertical="center" wrapText="1"/>
    </xf>
    <xf numFmtId="9" fontId="52" fillId="24" borderId="67" xfId="35" applyFont="1" applyFill="1" applyBorder="1" applyAlignment="1" applyProtection="1">
      <alignment vertical="center"/>
      <protection locked="0"/>
    </xf>
    <xf numFmtId="9" fontId="48" fillId="25" borderId="67" xfId="0" applyNumberFormat="1" applyFont="1" applyFill="1" applyBorder="1" applyAlignment="1">
      <alignment vertical="center"/>
    </xf>
    <xf numFmtId="0" fontId="53" fillId="19" borderId="59" xfId="0" applyFont="1" applyFill="1" applyBorder="1" applyAlignment="1">
      <alignment horizontal="right" wrapText="1"/>
    </xf>
    <xf numFmtId="0" fontId="47" fillId="19" borderId="72" xfId="0" applyFont="1" applyFill="1" applyBorder="1" applyAlignment="1">
      <alignment vertical="center"/>
    </xf>
    <xf numFmtId="167" fontId="54" fillId="19" borderId="0" xfId="0" applyNumberFormat="1" applyFont="1" applyFill="1" applyAlignment="1">
      <alignment vertical="center"/>
    </xf>
    <xf numFmtId="0" fontId="52" fillId="19" borderId="0" xfId="0" quotePrefix="1" applyFont="1" applyFill="1" applyAlignment="1">
      <alignment horizontal="left" wrapText="1"/>
    </xf>
    <xf numFmtId="0" fontId="52" fillId="19" borderId="63" xfId="0" quotePrefix="1" applyFont="1" applyFill="1" applyBorder="1" applyAlignment="1">
      <alignment horizontal="left" wrapText="1"/>
    </xf>
    <xf numFmtId="0" fontId="72" fillId="19" borderId="57" xfId="0" applyFont="1" applyFill="1" applyBorder="1" applyAlignment="1">
      <alignment horizontal="right" wrapText="1"/>
    </xf>
    <xf numFmtId="0" fontId="71" fillId="19" borderId="57" xfId="0" applyFont="1" applyFill="1" applyBorder="1" applyAlignment="1">
      <alignment horizontal="right" wrapText="1"/>
    </xf>
    <xf numFmtId="180" fontId="79" fillId="19" borderId="104" xfId="0" applyNumberFormat="1" applyFont="1" applyFill="1" applyBorder="1" applyAlignment="1">
      <alignment horizontal="center" vertical="center"/>
    </xf>
    <xf numFmtId="180" fontId="79" fillId="19" borderId="105" xfId="0" applyNumberFormat="1" applyFont="1" applyFill="1" applyBorder="1" applyAlignment="1">
      <alignment horizontal="center" vertical="center"/>
    </xf>
    <xf numFmtId="180" fontId="63" fillId="19" borderId="65" xfId="0" applyNumberFormat="1" applyFont="1" applyFill="1" applyBorder="1" applyAlignment="1">
      <alignment horizontal="center" vertical="center"/>
    </xf>
    <xf numFmtId="180" fontId="63" fillId="19" borderId="106" xfId="0" applyNumberFormat="1" applyFont="1" applyFill="1" applyBorder="1" applyAlignment="1">
      <alignment horizontal="center" vertical="center"/>
    </xf>
    <xf numFmtId="180" fontId="78" fillId="19" borderId="14" xfId="0" applyNumberFormat="1" applyFont="1" applyFill="1" applyBorder="1" applyAlignment="1">
      <alignment horizontal="center" vertical="center"/>
    </xf>
    <xf numFmtId="180" fontId="78" fillId="19" borderId="16" xfId="0" applyNumberFormat="1" applyFont="1" applyFill="1" applyBorder="1" applyAlignment="1">
      <alignment horizontal="center" vertical="center"/>
    </xf>
    <xf numFmtId="0" fontId="69" fillId="19" borderId="0" xfId="0" applyFont="1" applyFill="1" applyAlignment="1">
      <alignment horizontal="left" vertical="center" wrapText="1"/>
    </xf>
    <xf numFmtId="0" fontId="62" fillId="23" borderId="66" xfId="0" applyFont="1" applyFill="1" applyBorder="1" applyAlignment="1">
      <alignment horizontal="left" vertical="center"/>
    </xf>
    <xf numFmtId="0" fontId="62" fillId="23" borderId="122" xfId="0" applyFont="1" applyFill="1" applyBorder="1" applyAlignment="1">
      <alignment horizontal="left" vertical="center"/>
    </xf>
    <xf numFmtId="0" fontId="54" fillId="19" borderId="57" xfId="0" applyFont="1" applyFill="1" applyBorder="1" applyAlignment="1">
      <alignment horizontal="left" vertical="center"/>
    </xf>
    <xf numFmtId="0" fontId="54" fillId="19" borderId="61" xfId="0" applyFont="1" applyFill="1" applyBorder="1" applyAlignment="1">
      <alignment horizontal="left" vertical="center" wrapText="1"/>
    </xf>
    <xf numFmtId="0" fontId="54" fillId="19" borderId="107" xfId="0" applyFont="1" applyFill="1" applyBorder="1" applyAlignment="1">
      <alignment horizontal="left" vertical="center" wrapText="1"/>
    </xf>
    <xf numFmtId="0" fontId="47" fillId="19" borderId="108" xfId="0" applyFont="1" applyFill="1" applyBorder="1" applyAlignment="1">
      <alignment horizontal="left" vertical="center"/>
    </xf>
    <xf numFmtId="0" fontId="47" fillId="19" borderId="38" xfId="0" applyFont="1" applyFill="1" applyBorder="1" applyAlignment="1">
      <alignment horizontal="left" vertical="center"/>
    </xf>
    <xf numFmtId="0" fontId="47" fillId="19" borderId="16" xfId="0" applyFont="1" applyFill="1" applyBorder="1" applyAlignment="1">
      <alignment horizontal="left" vertical="center"/>
    </xf>
    <xf numFmtId="0" fontId="54" fillId="19" borderId="57" xfId="0" applyFont="1" applyFill="1" applyBorder="1" applyAlignment="1">
      <alignment horizontal="left" vertical="top" wrapText="1"/>
    </xf>
    <xf numFmtId="0" fontId="54" fillId="23" borderId="57" xfId="0" applyFont="1" applyFill="1" applyBorder="1" applyAlignment="1">
      <alignment horizontal="left" vertical="top" wrapText="1"/>
    </xf>
    <xf numFmtId="0" fontId="60" fillId="19" borderId="14" xfId="0" applyFont="1" applyFill="1" applyBorder="1" applyAlignment="1">
      <alignment horizontal="left" vertical="top" wrapText="1"/>
    </xf>
    <xf numFmtId="175" fontId="53" fillId="19" borderId="57" xfId="0" applyNumberFormat="1" applyFont="1" applyFill="1" applyBorder="1" applyAlignment="1">
      <alignment horizontal="left" wrapText="1"/>
    </xf>
    <xf numFmtId="175" fontId="53" fillId="19" borderId="57" xfId="0" applyNumberFormat="1" applyFont="1" applyFill="1" applyBorder="1" applyAlignment="1">
      <alignment horizontal="center" wrapText="1"/>
    </xf>
    <xf numFmtId="175" fontId="53" fillId="19" borderId="58" xfId="0" applyNumberFormat="1" applyFont="1" applyFill="1" applyBorder="1" applyAlignment="1">
      <alignment horizontal="center" wrapText="1"/>
    </xf>
    <xf numFmtId="0" fontId="53" fillId="19" borderId="57" xfId="0" applyFont="1" applyFill="1" applyBorder="1" applyAlignment="1">
      <alignment horizontal="left" wrapText="1"/>
    </xf>
    <xf numFmtId="0" fontId="53" fillId="19" borderId="58" xfId="0" applyFont="1" applyFill="1" applyBorder="1" applyAlignment="1">
      <alignment horizontal="left" wrapText="1"/>
    </xf>
    <xf numFmtId="0" fontId="76" fillId="19" borderId="0" xfId="0" applyFont="1" applyFill="1" applyAlignment="1">
      <alignment vertical="center" wrapText="1"/>
    </xf>
    <xf numFmtId="0" fontId="76" fillId="0" borderId="0" xfId="0" applyFont="1" applyAlignment="1">
      <alignment vertical="center" wrapText="1"/>
    </xf>
    <xf numFmtId="0" fontId="54" fillId="19" borderId="0" xfId="0" applyFont="1" applyFill="1" applyAlignment="1">
      <alignment horizontal="left" vertical="top" wrapText="1"/>
    </xf>
    <xf numFmtId="0" fontId="54" fillId="19" borderId="102" xfId="0" applyFont="1" applyFill="1" applyBorder="1" applyAlignment="1">
      <alignment horizontal="left" vertical="top" wrapText="1"/>
    </xf>
    <xf numFmtId="0" fontId="54" fillId="19" borderId="112" xfId="0" applyFont="1" applyFill="1" applyBorder="1" applyAlignment="1">
      <alignment horizontal="left" vertical="top" wrapText="1"/>
    </xf>
    <xf numFmtId="0" fontId="54" fillId="19" borderId="103" xfId="0" applyFont="1" applyFill="1" applyBorder="1" applyAlignment="1">
      <alignment horizontal="left" vertical="top" wrapText="1"/>
    </xf>
    <xf numFmtId="0" fontId="54" fillId="19" borderId="58" xfId="0" applyFont="1" applyFill="1" applyBorder="1" applyAlignment="1">
      <alignment horizontal="left" vertical="center"/>
    </xf>
    <xf numFmtId="0" fontId="54" fillId="19" borderId="56" xfId="0" applyFont="1" applyFill="1" applyBorder="1" applyAlignment="1">
      <alignment horizontal="left" vertical="center"/>
    </xf>
    <xf numFmtId="177" fontId="49" fillId="22" borderId="58" xfId="0" applyNumberFormat="1" applyFont="1" applyFill="1" applyBorder="1" applyAlignment="1">
      <alignment horizontal="left" vertical="center"/>
    </xf>
    <xf numFmtId="177" fontId="49" fillId="22" borderId="121" xfId="0" applyNumberFormat="1" applyFont="1" applyFill="1" applyBorder="1" applyAlignment="1">
      <alignment horizontal="left" vertical="center"/>
    </xf>
    <xf numFmtId="177" fontId="49" fillId="22" borderId="56" xfId="0" applyNumberFormat="1" applyFont="1" applyFill="1" applyBorder="1" applyAlignment="1">
      <alignment horizontal="left" vertical="center"/>
    </xf>
    <xf numFmtId="175" fontId="53" fillId="19" borderId="14" xfId="0" applyNumberFormat="1" applyFont="1" applyFill="1" applyBorder="1" applyAlignment="1">
      <alignment horizontal="left" wrapText="1"/>
    </xf>
    <xf numFmtId="0" fontId="53" fillId="19" borderId="15" xfId="0" applyFont="1" applyFill="1" applyBorder="1" applyAlignment="1">
      <alignment horizontal="left" wrapText="1"/>
    </xf>
    <xf numFmtId="0" fontId="54" fillId="19" borderId="14" xfId="0" applyFont="1" applyFill="1" applyBorder="1" applyAlignment="1">
      <alignment horizontal="left" vertical="center"/>
    </xf>
    <xf numFmtId="0" fontId="52" fillId="19" borderId="0" xfId="0" applyFont="1" applyFill="1" applyAlignment="1">
      <alignment horizontal="left" vertical="top" wrapText="1"/>
    </xf>
    <xf numFmtId="0" fontId="52" fillId="19" borderId="102" xfId="0" applyFont="1" applyFill="1" applyBorder="1" applyAlignment="1">
      <alignment horizontal="left" vertical="top" wrapText="1"/>
    </xf>
    <xf numFmtId="0" fontId="52" fillId="19" borderId="112" xfId="0" applyFont="1" applyFill="1" applyBorder="1" applyAlignment="1">
      <alignment horizontal="left" vertical="top" wrapText="1"/>
    </xf>
    <xf numFmtId="0" fontId="52" fillId="19" borderId="103" xfId="0" applyFont="1" applyFill="1" applyBorder="1" applyAlignment="1">
      <alignment horizontal="left" vertical="top" wrapText="1"/>
    </xf>
    <xf numFmtId="0" fontId="2" fillId="27" borderId="87" xfId="37" applyFont="1" applyFill="1" applyBorder="1" applyAlignment="1">
      <alignment horizontal="center" vertical="center" wrapText="1"/>
    </xf>
    <xf numFmtId="0" fontId="2" fillId="27" borderId="88" xfId="37" applyFont="1" applyFill="1" applyBorder="1" applyAlignment="1">
      <alignment horizontal="center" vertical="center" wrapText="1"/>
    </xf>
    <xf numFmtId="166" fontId="2" fillId="18" borderId="93" xfId="0" applyNumberFormat="1" applyFont="1" applyFill="1" applyBorder="1" applyAlignment="1" applyProtection="1">
      <alignment horizontal="right" vertical="center"/>
      <protection locked="0"/>
    </xf>
    <xf numFmtId="166" fontId="2" fillId="18" borderId="94" xfId="0" applyNumberFormat="1" applyFont="1" applyFill="1" applyBorder="1" applyAlignment="1" applyProtection="1">
      <alignment horizontal="right" vertical="center"/>
      <protection locked="0"/>
    </xf>
    <xf numFmtId="0" fontId="13" fillId="19" borderId="0" xfId="0" applyFont="1" applyFill="1" applyAlignment="1">
      <alignment horizontal="left" vertical="top" wrapText="1"/>
    </xf>
    <xf numFmtId="0" fontId="0" fillId="19" borderId="57" xfId="0" applyFill="1" applyBorder="1" applyAlignment="1">
      <alignment horizontal="center" wrapText="1"/>
    </xf>
    <xf numFmtId="0" fontId="0" fillId="19" borderId="58" xfId="0" applyFill="1" applyBorder="1" applyAlignment="1">
      <alignment horizontal="center" wrapText="1"/>
    </xf>
    <xf numFmtId="0" fontId="3" fillId="19" borderId="90" xfId="0" applyFont="1" applyFill="1" applyBorder="1" applyAlignment="1">
      <alignment horizontal="left" vertical="center" wrapText="1"/>
    </xf>
    <xf numFmtId="0" fontId="3" fillId="19" borderId="91" xfId="0" applyFont="1" applyFill="1" applyBorder="1" applyAlignment="1">
      <alignment horizontal="left" vertical="center" wrapText="1"/>
    </xf>
    <xf numFmtId="168" fontId="2" fillId="19" borderId="89" xfId="0" applyNumberFormat="1" applyFont="1" applyFill="1" applyBorder="1" applyAlignment="1">
      <alignment horizontal="center"/>
    </xf>
    <xf numFmtId="168" fontId="2" fillId="19" borderId="16" xfId="0" applyNumberFormat="1" applyFont="1" applyFill="1" applyBorder="1" applyAlignment="1">
      <alignment horizontal="center"/>
    </xf>
    <xf numFmtId="0" fontId="3" fillId="28" borderId="90" xfId="0" applyFont="1" applyFill="1" applyBorder="1" applyAlignment="1">
      <alignment horizontal="left" vertical="center" wrapText="1"/>
    </xf>
    <xf numFmtId="0" fontId="3" fillId="28" borderId="91" xfId="0" applyFont="1" applyFill="1" applyBorder="1" applyAlignment="1">
      <alignment horizontal="left" vertical="center" wrapText="1"/>
    </xf>
    <xf numFmtId="0" fontId="13" fillId="19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9" fillId="19" borderId="0" xfId="0" applyFont="1" applyFill="1" applyAlignment="1">
      <alignment horizontal="left" vertical="center"/>
    </xf>
    <xf numFmtId="164" fontId="8" fillId="19" borderId="0" xfId="0" applyNumberFormat="1" applyFont="1" applyFill="1" applyAlignment="1">
      <alignment horizontal="left" vertical="center" wrapText="1"/>
    </xf>
    <xf numFmtId="0" fontId="0" fillId="19" borderId="0" xfId="0" applyFill="1" applyAlignment="1">
      <alignment horizontal="left" vertical="center" wrapText="1"/>
    </xf>
    <xf numFmtId="0" fontId="5" fillId="19" borderId="93" xfId="0" applyFont="1" applyFill="1" applyBorder="1" applyAlignment="1">
      <alignment horizontal="left" vertical="center" wrapText="1"/>
    </xf>
    <xf numFmtId="0" fontId="5" fillId="19" borderId="94" xfId="0" applyFont="1" applyFill="1" applyBorder="1" applyAlignment="1">
      <alignment horizontal="left" vertical="center" wrapText="1"/>
    </xf>
    <xf numFmtId="0" fontId="11" fillId="19" borderId="96" xfId="0" applyFont="1" applyFill="1" applyBorder="1" applyAlignment="1">
      <alignment horizontal="center" vertical="center" wrapText="1"/>
    </xf>
    <xf numFmtId="0" fontId="11" fillId="19" borderId="97" xfId="0" applyFont="1" applyFill="1" applyBorder="1" applyAlignment="1">
      <alignment horizontal="center" vertical="center" wrapText="1"/>
    </xf>
    <xf numFmtId="0" fontId="5" fillId="18" borderId="57" xfId="0" applyFont="1" applyFill="1" applyBorder="1" applyAlignment="1">
      <alignment horizontal="center" vertical="center"/>
    </xf>
    <xf numFmtId="49" fontId="0" fillId="19" borderId="0" xfId="0" applyNumberFormat="1" applyFill="1" applyAlignment="1">
      <alignment horizontal="left" vertical="top" wrapText="1"/>
    </xf>
    <xf numFmtId="0" fontId="0" fillId="19" borderId="57" xfId="0" applyFill="1" applyBorder="1" applyAlignment="1">
      <alignment horizontal="left" wrapText="1"/>
    </xf>
    <xf numFmtId="0" fontId="12" fillId="19" borderId="86" xfId="0" applyFont="1" applyFill="1" applyBorder="1" applyAlignment="1">
      <alignment horizontal="center" vertical="center" wrapText="1"/>
    </xf>
    <xf numFmtId="0" fontId="12" fillId="19" borderId="98" xfId="0" applyFont="1" applyFill="1" applyBorder="1" applyAlignment="1">
      <alignment horizontal="center" vertical="center" wrapText="1"/>
    </xf>
    <xf numFmtId="0" fontId="12" fillId="19" borderId="102" xfId="0" applyFont="1" applyFill="1" applyBorder="1" applyAlignment="1">
      <alignment horizontal="center" vertical="center" wrapText="1"/>
    </xf>
    <xf numFmtId="0" fontId="12" fillId="19" borderId="103" xfId="0" applyFont="1" applyFill="1" applyBorder="1" applyAlignment="1">
      <alignment horizontal="center" vertical="center" wrapText="1"/>
    </xf>
    <xf numFmtId="0" fontId="12" fillId="19" borderId="38" xfId="0" applyFont="1" applyFill="1" applyBorder="1" applyAlignment="1">
      <alignment horizontal="center" vertical="center" wrapText="1"/>
    </xf>
    <xf numFmtId="0" fontId="12" fillId="19" borderId="16" xfId="0" applyFont="1" applyFill="1" applyBorder="1" applyAlignment="1">
      <alignment horizontal="center" vertical="center" wrapText="1"/>
    </xf>
    <xf numFmtId="0" fontId="0" fillId="19" borderId="93" xfId="0" applyFill="1" applyBorder="1" applyAlignment="1">
      <alignment horizontal="left" vertical="center" wrapText="1"/>
    </xf>
    <xf numFmtId="0" fontId="0" fillId="19" borderId="94" xfId="0" applyFill="1" applyBorder="1" applyAlignment="1">
      <alignment horizontal="left" vertical="center" wrapText="1"/>
    </xf>
    <xf numFmtId="0" fontId="3" fillId="19" borderId="14" xfId="0" applyFont="1" applyFill="1" applyBorder="1" applyAlignment="1">
      <alignment horizontal="left" wrapText="1"/>
    </xf>
    <xf numFmtId="0" fontId="3" fillId="19" borderId="38" xfId="0" applyFont="1" applyFill="1" applyBorder="1" applyAlignment="1">
      <alignment horizontal="left" wrapText="1"/>
    </xf>
    <xf numFmtId="0" fontId="3" fillId="19" borderId="92" xfId="0" applyFont="1" applyFill="1" applyBorder="1" applyAlignment="1">
      <alignment horizontal="left" wrapText="1"/>
    </xf>
    <xf numFmtId="173" fontId="2" fillId="20" borderId="99" xfId="0" applyNumberFormat="1" applyFont="1" applyFill="1" applyBorder="1" applyAlignment="1">
      <alignment horizontal="center" vertical="center"/>
    </xf>
    <xf numFmtId="173" fontId="2" fillId="20" borderId="100" xfId="0" applyNumberFormat="1" applyFont="1" applyFill="1" applyBorder="1" applyAlignment="1">
      <alignment horizontal="center" vertical="center"/>
    </xf>
    <xf numFmtId="173" fontId="2" fillId="20" borderId="101" xfId="0" applyNumberFormat="1" applyFont="1" applyFill="1" applyBorder="1" applyAlignment="1">
      <alignment horizontal="center" vertical="center"/>
    </xf>
    <xf numFmtId="0" fontId="12" fillId="19" borderId="95" xfId="0" applyFont="1" applyFill="1" applyBorder="1" applyAlignment="1">
      <alignment horizontal="center" vertical="center" wrapText="1"/>
    </xf>
    <xf numFmtId="0" fontId="12" fillId="19" borderId="89" xfId="0" applyFont="1" applyFill="1" applyBorder="1" applyAlignment="1">
      <alignment horizontal="center" vertical="center" wrapText="1"/>
    </xf>
    <xf numFmtId="0" fontId="12" fillId="19" borderId="94" xfId="0" applyFont="1" applyFill="1" applyBorder="1" applyAlignment="1">
      <alignment horizontal="center" vertical="center" wrapText="1"/>
    </xf>
    <xf numFmtId="0" fontId="3" fillId="18" borderId="90" xfId="0" applyFont="1" applyFill="1" applyBorder="1" applyAlignment="1" applyProtection="1">
      <alignment horizontal="left" vertical="center" wrapText="1"/>
      <protection locked="0"/>
    </xf>
    <xf numFmtId="0" fontId="3" fillId="18" borderId="91" xfId="0" applyFont="1" applyFill="1" applyBorder="1" applyAlignment="1" applyProtection="1">
      <alignment horizontal="left" vertical="center" wrapText="1"/>
      <protection locked="0"/>
    </xf>
    <xf numFmtId="0" fontId="69" fillId="19" borderId="109" xfId="0" applyFont="1" applyFill="1" applyBorder="1" applyAlignment="1">
      <alignment horizontal="center" wrapText="1"/>
    </xf>
    <xf numFmtId="0" fontId="69" fillId="19" borderId="110" xfId="0" applyFont="1" applyFill="1" applyBorder="1" applyAlignment="1">
      <alignment horizontal="center" wrapText="1"/>
    </xf>
    <xf numFmtId="0" fontId="53" fillId="19" borderId="111" xfId="0" applyFont="1" applyFill="1" applyBorder="1" applyAlignment="1">
      <alignment horizontal="center" wrapText="1"/>
    </xf>
    <xf numFmtId="0" fontId="53" fillId="19" borderId="113" xfId="0" applyFont="1" applyFill="1" applyBorder="1" applyAlignment="1">
      <alignment horizontal="center" wrapText="1"/>
    </xf>
    <xf numFmtId="0" fontId="53" fillId="19" borderId="114" xfId="0" applyFont="1" applyFill="1" applyBorder="1" applyAlignment="1">
      <alignment horizontal="center" wrapText="1"/>
    </xf>
    <xf numFmtId="0" fontId="53" fillId="19" borderId="115" xfId="0" applyFont="1" applyFill="1" applyBorder="1" applyAlignment="1">
      <alignment horizontal="center" wrapText="1"/>
    </xf>
    <xf numFmtId="0" fontId="53" fillId="19" borderId="116" xfId="0" applyFont="1" applyFill="1" applyBorder="1" applyAlignment="1">
      <alignment horizontal="center" wrapText="1"/>
    </xf>
    <xf numFmtId="0" fontId="53" fillId="19" borderId="117" xfId="0" applyFont="1" applyFill="1" applyBorder="1" applyAlignment="1">
      <alignment horizontal="center" wrapText="1"/>
    </xf>
    <xf numFmtId="0" fontId="53" fillId="19" borderId="118" xfId="0" applyFont="1" applyFill="1" applyBorder="1" applyAlignment="1">
      <alignment horizontal="center" wrapText="1"/>
    </xf>
    <xf numFmtId="0" fontId="53" fillId="19" borderId="119" xfId="0" applyFont="1" applyFill="1" applyBorder="1" applyAlignment="1">
      <alignment horizontal="center" wrapText="1"/>
    </xf>
    <xf numFmtId="0" fontId="53" fillId="19" borderId="120" xfId="0" applyFont="1" applyFill="1" applyBorder="1" applyAlignment="1">
      <alignment horizontal="center" wrapText="1"/>
    </xf>
    <xf numFmtId="175" fontId="74" fillId="19" borderId="75" xfId="0" applyNumberFormat="1" applyFont="1" applyFill="1" applyBorder="1" applyAlignment="1">
      <alignment horizontal="center" vertical="center"/>
    </xf>
    <xf numFmtId="175" fontId="74" fillId="19" borderId="68" xfId="0" applyNumberFormat="1" applyFont="1" applyFill="1" applyBorder="1" applyAlignment="1">
      <alignment horizontal="center" vertical="center"/>
    </xf>
    <xf numFmtId="0" fontId="62" fillId="19" borderId="0" xfId="0" applyFont="1" applyFill="1" applyAlignment="1">
      <alignment horizontal="left" vertical="center" wrapText="1"/>
    </xf>
    <xf numFmtId="0" fontId="71" fillId="23" borderId="66" xfId="0" applyFont="1" applyFill="1" applyBorder="1" applyAlignment="1">
      <alignment horizontal="left" vertical="center" wrapText="1"/>
    </xf>
    <xf numFmtId="0" fontId="71" fillId="23" borderId="122" xfId="0" applyFont="1" applyFill="1" applyBorder="1" applyAlignment="1">
      <alignment horizontal="left" vertical="center" wrapText="1"/>
    </xf>
  </cellXfs>
  <cellStyles count="47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Euro" xfId="30" xr:uid="{648BDF5B-2775-4AAD-A8E8-220739E65C89}"/>
    <cellStyle name="Gut" xfId="31" builtinId="26" customBuiltin="1"/>
    <cellStyle name="Link" xfId="32" builtinId="8"/>
    <cellStyle name="Neutral" xfId="33" builtinId="28" customBuiltin="1"/>
    <cellStyle name="Notiz" xfId="34" builtinId="10" customBuiltin="1"/>
    <cellStyle name="Prozent" xfId="35" builtinId="5"/>
    <cellStyle name="Schlecht" xfId="36" builtinId="27" customBuiltin="1"/>
    <cellStyle name="Standard" xfId="0" builtinId="0"/>
    <cellStyle name="Standard_Erstbesuchs-Kalkulation 2001 HP 9-2001" xfId="37" xr:uid="{1F1F89E1-A4E2-43B8-A74F-CB23DDE04055}"/>
    <cellStyle name="Standard_Geteilte Einsaetze in der PEP" xfId="38" xr:uid="{B84E61D5-C3D6-46DC-9574-B4D02245FF0B}"/>
    <cellStyle name="Überschrift" xfId="39" builtinId="15" customBuiltin="1"/>
    <cellStyle name="Überschrift 1" xfId="40" builtinId="16" customBuiltin="1"/>
    <cellStyle name="Überschrift 2" xfId="41" builtinId="17" customBuiltin="1"/>
    <cellStyle name="Überschrift 3" xfId="42" builtinId="18" customBuiltin="1"/>
    <cellStyle name="Überschrift 4" xfId="43" builtinId="19" customBuiltin="1"/>
    <cellStyle name="Verknüpfte Zelle" xfId="44" builtinId="24" customBuiltin="1"/>
    <cellStyle name="Warnender Text" xfId="45" builtinId="11" customBuiltin="1"/>
    <cellStyle name="Zelle überprüfen" xfId="46" builtinId="23" customBuiltin="1"/>
  </cellStyles>
  <dxfs count="4"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5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28</xdr:row>
          <xdr:rowOff>171450</xdr:rowOff>
        </xdr:from>
        <xdr:to>
          <xdr:col>20</xdr:col>
          <xdr:colOff>176213</xdr:colOff>
          <xdr:row>44</xdr:row>
          <xdr:rowOff>147638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928688</xdr:colOff>
      <xdr:row>50</xdr:row>
      <xdr:rowOff>109538</xdr:rowOff>
    </xdr:from>
    <xdr:to>
      <xdr:col>4</xdr:col>
      <xdr:colOff>247650</xdr:colOff>
      <xdr:row>50</xdr:row>
      <xdr:rowOff>109538</xdr:rowOff>
    </xdr:to>
    <xdr:sp macro="" textlink="">
      <xdr:nvSpPr>
        <xdr:cNvPr id="1066" name="Line 4">
          <a:extLst>
            <a:ext uri="{FF2B5EF4-FFF2-40B4-BE49-F238E27FC236}">
              <a16:creationId xmlns:a16="http://schemas.microsoft.com/office/drawing/2014/main" id="{472AEE8E-01A7-A264-EBB2-E5E630B9AE12}"/>
            </a:ext>
          </a:extLst>
        </xdr:cNvPr>
        <xdr:cNvSpPr>
          <a:spLocks noChangeShapeType="1"/>
        </xdr:cNvSpPr>
      </xdr:nvSpPr>
      <xdr:spPr bwMode="auto">
        <a:xfrm flipV="1">
          <a:off x="4467225" y="10248900"/>
          <a:ext cx="1281113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928688</xdr:colOff>
      <xdr:row>49</xdr:row>
      <xdr:rowOff>85725</xdr:rowOff>
    </xdr:from>
    <xdr:to>
      <xdr:col>2</xdr:col>
      <xdr:colOff>928688</xdr:colOff>
      <xdr:row>50</xdr:row>
      <xdr:rowOff>119063</xdr:rowOff>
    </xdr:to>
    <xdr:sp macro="" textlink="">
      <xdr:nvSpPr>
        <xdr:cNvPr id="1067" name="Line 5">
          <a:extLst>
            <a:ext uri="{FF2B5EF4-FFF2-40B4-BE49-F238E27FC236}">
              <a16:creationId xmlns:a16="http://schemas.microsoft.com/office/drawing/2014/main" id="{698030E8-14B7-663F-B89C-A5CD618019D1}"/>
            </a:ext>
          </a:extLst>
        </xdr:cNvPr>
        <xdr:cNvSpPr>
          <a:spLocks noChangeShapeType="1"/>
        </xdr:cNvSpPr>
      </xdr:nvSpPr>
      <xdr:spPr bwMode="auto">
        <a:xfrm>
          <a:off x="4467225" y="10063163"/>
          <a:ext cx="0" cy="195262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823913</xdr:colOff>
      <xdr:row>50</xdr:row>
      <xdr:rowOff>109538</xdr:rowOff>
    </xdr:from>
    <xdr:to>
      <xdr:col>6</xdr:col>
      <xdr:colOff>223838</xdr:colOff>
      <xdr:row>50</xdr:row>
      <xdr:rowOff>109538</xdr:rowOff>
    </xdr:to>
    <xdr:sp macro="" textlink="">
      <xdr:nvSpPr>
        <xdr:cNvPr id="1068" name="Line 11">
          <a:extLst>
            <a:ext uri="{FF2B5EF4-FFF2-40B4-BE49-F238E27FC236}">
              <a16:creationId xmlns:a16="http://schemas.microsoft.com/office/drawing/2014/main" id="{70B0773F-92DA-87E2-C35A-FFBDCB44FDFD}"/>
            </a:ext>
          </a:extLst>
        </xdr:cNvPr>
        <xdr:cNvSpPr>
          <a:spLocks noChangeShapeType="1"/>
        </xdr:cNvSpPr>
      </xdr:nvSpPr>
      <xdr:spPr bwMode="auto">
        <a:xfrm>
          <a:off x="7305675" y="10248900"/>
          <a:ext cx="38100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823913</xdr:colOff>
      <xdr:row>50</xdr:row>
      <xdr:rowOff>109538</xdr:rowOff>
    </xdr:from>
    <xdr:to>
      <xdr:col>7</xdr:col>
      <xdr:colOff>223838</xdr:colOff>
      <xdr:row>50</xdr:row>
      <xdr:rowOff>109538</xdr:rowOff>
    </xdr:to>
    <xdr:sp macro="" textlink="">
      <xdr:nvSpPr>
        <xdr:cNvPr id="1069" name="Line 12">
          <a:extLst>
            <a:ext uri="{FF2B5EF4-FFF2-40B4-BE49-F238E27FC236}">
              <a16:creationId xmlns:a16="http://schemas.microsoft.com/office/drawing/2014/main" id="{64935799-63B5-3B84-D32B-1071E7705929}"/>
            </a:ext>
          </a:extLst>
        </xdr:cNvPr>
        <xdr:cNvSpPr>
          <a:spLocks noChangeShapeType="1"/>
        </xdr:cNvSpPr>
      </xdr:nvSpPr>
      <xdr:spPr bwMode="auto">
        <a:xfrm>
          <a:off x="8286750" y="10248900"/>
          <a:ext cx="38100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823913</xdr:colOff>
      <xdr:row>50</xdr:row>
      <xdr:rowOff>109538</xdr:rowOff>
    </xdr:from>
    <xdr:to>
      <xdr:col>5</xdr:col>
      <xdr:colOff>223838</xdr:colOff>
      <xdr:row>50</xdr:row>
      <xdr:rowOff>109538</xdr:rowOff>
    </xdr:to>
    <xdr:sp macro="" textlink="">
      <xdr:nvSpPr>
        <xdr:cNvPr id="1070" name="Line 14">
          <a:extLst>
            <a:ext uri="{FF2B5EF4-FFF2-40B4-BE49-F238E27FC236}">
              <a16:creationId xmlns:a16="http://schemas.microsoft.com/office/drawing/2014/main" id="{ED371E0B-BC65-AAF1-6621-40CE4843B29F}"/>
            </a:ext>
          </a:extLst>
        </xdr:cNvPr>
        <xdr:cNvSpPr>
          <a:spLocks noChangeShapeType="1"/>
        </xdr:cNvSpPr>
      </xdr:nvSpPr>
      <xdr:spPr bwMode="auto">
        <a:xfrm>
          <a:off x="6324600" y="10248900"/>
          <a:ext cx="38100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481013</xdr:colOff>
      <xdr:row>24</xdr:row>
      <xdr:rowOff>38100</xdr:rowOff>
    </xdr:from>
    <xdr:to>
      <xdr:col>4</xdr:col>
      <xdr:colOff>481013</xdr:colOff>
      <xdr:row>25</xdr:row>
      <xdr:rowOff>66675</xdr:rowOff>
    </xdr:to>
    <xdr:sp macro="" textlink="">
      <xdr:nvSpPr>
        <xdr:cNvPr id="1071" name="Line 15">
          <a:extLst>
            <a:ext uri="{FF2B5EF4-FFF2-40B4-BE49-F238E27FC236}">
              <a16:creationId xmlns:a16="http://schemas.microsoft.com/office/drawing/2014/main" id="{FCD83DA8-E7E8-D65A-A031-F3B2C99545EB}"/>
            </a:ext>
          </a:extLst>
        </xdr:cNvPr>
        <xdr:cNvSpPr>
          <a:spLocks noChangeShapeType="1"/>
        </xdr:cNvSpPr>
      </xdr:nvSpPr>
      <xdr:spPr bwMode="auto">
        <a:xfrm flipV="1">
          <a:off x="5981700" y="5210175"/>
          <a:ext cx="0" cy="257175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ata/2%20-%20SKS/SKS%202012%20Neu-Entwicklung/SKS%20euregon%20Pr&#228;sentationsversion%202011-11-15.xls" TargetMode="External"/><Relationship Id="rId1" Type="http://schemas.openxmlformats.org/officeDocument/2006/relationships/externalLinkPath" Target="/Data/2%20-%20SKS/SKS%202012%20Neu-Entwicklung/SKS%20euregon%20Pr&#228;sentationsversion%202011-11-1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ata/2%20-%20SKS/SKS%202012%20Neu-Entwicklung/SAR%202007%20fuer%20Frau%20Hostenkamp.xls" TargetMode="External"/><Relationship Id="rId1" Type="http://schemas.openxmlformats.org/officeDocument/2006/relationships/externalLinkPath" Target="/Data/2%20-%20SKS/SKS%202012%20Neu-Entwicklung/SAR%202007%20fuer%20Frau%20Hostenkam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rt"/>
      <sheetName val="TOPs"/>
      <sheetName val="Kuchen"/>
      <sheetName val="Uebersicht"/>
      <sheetName val="Graf 1"/>
      <sheetName val="Graf 2"/>
      <sheetName val="PEP"/>
      <sheetName val="SGB V"/>
      <sheetName val="SGB XI"/>
      <sheetName val="SGB XI+++"/>
      <sheetName val="HW"/>
      <sheetName val="Kalk B"/>
      <sheetName val="Kalk C"/>
      <sheetName val="Kalk D"/>
      <sheetName val="Kalk A"/>
      <sheetName val="Kost"/>
      <sheetName val="Inv"/>
      <sheetName val="Fahrt"/>
      <sheetName val="RUECK"/>
      <sheetName val="DBR"/>
      <sheetName val="Basis"/>
      <sheetName val="Zielw"/>
      <sheetName val="10-1"/>
      <sheetName val="11-1"/>
      <sheetName val="12-1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alle 12"/>
      <sheetName val="01+1"/>
      <sheetName val="02+1"/>
      <sheetName val="03+1"/>
      <sheetName val="Lizenz"/>
      <sheetName val="Modul3"/>
      <sheetName val="Modul1"/>
      <sheetName val="Modul2"/>
      <sheetName val="Modul4"/>
      <sheetName val="Modul5"/>
      <sheetName val="Modul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4">
          <cell r="I24">
            <v>0</v>
          </cell>
          <cell r="J24">
            <v>0</v>
          </cell>
        </row>
        <row r="25">
          <cell r="I25" t="str">
            <v>- - -</v>
          </cell>
          <cell r="J25" t="str">
            <v>- - -</v>
          </cell>
        </row>
        <row r="27">
          <cell r="I27" t="str">
            <v/>
          </cell>
          <cell r="J27" t="str">
            <v/>
          </cell>
        </row>
        <row r="29">
          <cell r="I29" t="str">
            <v/>
          </cell>
          <cell r="J29" t="str">
            <v/>
          </cell>
        </row>
        <row r="33">
          <cell r="I33" t="str">
            <v/>
          </cell>
          <cell r="J33" t="str">
            <v/>
          </cell>
        </row>
        <row r="36">
          <cell r="I36">
            <v>0</v>
          </cell>
          <cell r="J36">
            <v>0</v>
          </cell>
        </row>
        <row r="37">
          <cell r="J37" t="str">
            <v>XXX</v>
          </cell>
          <cell r="L37" t="str">
            <v>XXX</v>
          </cell>
        </row>
      </sheetData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"/>
      <sheetName val="Start"/>
      <sheetName val="PLAN"/>
      <sheetName val="K+Jahr"/>
      <sheetName val="Feb"/>
      <sheetName val="Mär"/>
      <sheetName val="Apr"/>
      <sheetName val="Mai"/>
      <sheetName val="Jun"/>
      <sheetName val="Jul"/>
      <sheetName val="Aug"/>
      <sheetName val="Sep"/>
      <sheetName val="Okt"/>
      <sheetName val="Nov"/>
      <sheetName val="Dez"/>
      <sheetName val="alle 12"/>
      <sheetName val="Graf 1"/>
      <sheetName val="Graf ÜM"/>
      <sheetName val="Graf 2"/>
      <sheetName val="Graf Jahr"/>
      <sheetName val="Kalk B"/>
      <sheetName val="Kalk C"/>
      <sheetName val="Kalk D"/>
      <sheetName val="PEP"/>
      <sheetName val="Plausi"/>
      <sheetName val="SGB XI"/>
      <sheetName val="Invest"/>
      <sheetName val="SGB V"/>
      <sheetName val="Kost"/>
      <sheetName val="Fahrt"/>
      <sheetName val="Deck IST"/>
      <sheetName val="Ausw"/>
      <sheetName val="Modul3"/>
      <sheetName val="Modul1"/>
      <sheetName val="Modul2"/>
      <sheetName val="Modul4"/>
      <sheetName val="Modul5"/>
      <sheetName val="Modul6"/>
    </sheetNames>
    <sheetDataSet>
      <sheetData sheetId="0">
        <row r="20">
          <cell r="J20">
            <v>0</v>
          </cell>
        </row>
        <row r="21">
          <cell r="I21">
            <v>0</v>
          </cell>
          <cell r="J21">
            <v>0</v>
          </cell>
        </row>
        <row r="23">
          <cell r="I23">
            <v>0</v>
          </cell>
          <cell r="J23">
            <v>0</v>
          </cell>
        </row>
        <row r="30">
          <cell r="K30" t="str">
            <v>Leitung. inkl. Erstbesuche</v>
          </cell>
        </row>
        <row r="32">
          <cell r="K32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0</v>
          </cell>
        </row>
        <row r="43">
          <cell r="L43">
            <v>0</v>
          </cell>
        </row>
        <row r="44">
          <cell r="L44">
            <v>0</v>
          </cell>
        </row>
        <row r="46">
          <cell r="L46">
            <v>0</v>
          </cell>
        </row>
        <row r="47">
          <cell r="L47">
            <v>0</v>
          </cell>
        </row>
        <row r="49">
          <cell r="L49">
            <v>0</v>
          </cell>
        </row>
        <row r="70">
          <cell r="I70">
            <v>5565</v>
          </cell>
        </row>
        <row r="71">
          <cell r="I71">
            <v>0</v>
          </cell>
        </row>
        <row r="72">
          <cell r="I72">
            <v>34</v>
          </cell>
        </row>
        <row r="73">
          <cell r="I73">
            <v>-34</v>
          </cell>
        </row>
        <row r="74">
          <cell r="I74">
            <v>4</v>
          </cell>
        </row>
        <row r="95">
          <cell r="J95">
            <v>0</v>
          </cell>
        </row>
        <row r="101">
          <cell r="J101">
            <v>0</v>
          </cell>
        </row>
        <row r="102">
          <cell r="J102">
            <v>0</v>
          </cell>
        </row>
        <row r="109">
          <cell r="J10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59B96-E4E4-4777-AF41-198B30A5F481}">
  <sheetPr>
    <tabColor indexed="50"/>
    <pageSetUpPr fitToPage="1"/>
  </sheetPr>
  <dimension ref="A1:X48"/>
  <sheetViews>
    <sheetView topLeftCell="A13" workbookViewId="0">
      <selection activeCell="C21" sqref="C21"/>
    </sheetView>
  </sheetViews>
  <sheetFormatPr baseColWidth="10" defaultColWidth="10.1328125" defaultRowHeight="12.75"/>
  <cols>
    <col min="1" max="1" width="3" style="12" customWidth="1"/>
    <col min="2" max="9" width="12.1328125" style="12" customWidth="1"/>
    <col min="10" max="12" width="3" style="12" customWidth="1"/>
    <col min="13" max="23" width="10.1328125" style="12"/>
    <col min="24" max="24" width="3" style="12" customWidth="1"/>
    <col min="25" max="16384" width="10.1328125" style="12"/>
  </cols>
  <sheetData>
    <row r="1" spans="1:24" ht="8.1" customHeight="1" thickTop="1">
      <c r="A1" s="125"/>
      <c r="B1" s="126"/>
      <c r="C1" s="126"/>
      <c r="D1" s="126"/>
      <c r="E1" s="126"/>
      <c r="F1" s="126"/>
      <c r="G1" s="126"/>
      <c r="H1" s="126"/>
      <c r="I1" s="126"/>
      <c r="J1" s="127"/>
      <c r="L1" s="128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30"/>
    </row>
    <row r="2" spans="1:24" ht="16.899999999999999">
      <c r="A2" s="131"/>
      <c r="B2" s="132" t="s">
        <v>101</v>
      </c>
      <c r="C2" s="133"/>
      <c r="D2" s="133"/>
      <c r="E2" s="133"/>
      <c r="F2" s="133"/>
      <c r="G2" s="133"/>
      <c r="H2" s="133"/>
      <c r="I2" s="133"/>
      <c r="J2" s="134"/>
      <c r="L2" s="135"/>
      <c r="M2" s="174" t="s">
        <v>167</v>
      </c>
      <c r="N2" s="136"/>
      <c r="O2" s="136"/>
      <c r="P2" s="136"/>
      <c r="Q2" s="136"/>
      <c r="R2" s="136"/>
      <c r="S2" s="136"/>
      <c r="T2" s="136"/>
      <c r="U2" s="136"/>
      <c r="V2" s="136"/>
      <c r="W2" s="137"/>
      <c r="X2" s="138"/>
    </row>
    <row r="3" spans="1:24" ht="17.649999999999999">
      <c r="A3" s="131"/>
      <c r="B3" s="176" t="s">
        <v>166</v>
      </c>
      <c r="C3" s="133"/>
      <c r="D3" s="133"/>
      <c r="E3" s="133"/>
      <c r="F3" s="133"/>
      <c r="G3" s="133"/>
      <c r="H3" s="133"/>
      <c r="I3" s="133"/>
      <c r="J3" s="134"/>
      <c r="L3" s="135"/>
      <c r="M3" s="175" t="str">
        <f>B3</f>
        <v>Drei verschiedene Kostenstellenrechnungen</v>
      </c>
      <c r="N3" s="136"/>
      <c r="O3" s="136"/>
      <c r="P3" s="136"/>
      <c r="Q3" s="136"/>
      <c r="R3" s="136"/>
      <c r="S3" s="136"/>
      <c r="T3" s="136"/>
      <c r="U3" s="136"/>
      <c r="V3" s="136"/>
      <c r="W3" s="137"/>
      <c r="X3" s="138"/>
    </row>
    <row r="4" spans="1:24" ht="15" customHeight="1">
      <c r="A4" s="131"/>
      <c r="B4" s="139"/>
      <c r="C4" s="133"/>
      <c r="D4" s="133"/>
      <c r="E4" s="133"/>
      <c r="F4" s="133"/>
      <c r="G4" s="133"/>
      <c r="H4" s="133"/>
      <c r="I4" s="133"/>
      <c r="J4" s="134"/>
      <c r="L4" s="135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8"/>
    </row>
    <row r="5" spans="1:24" ht="15" customHeight="1">
      <c r="A5" s="131"/>
      <c r="B5" s="139"/>
      <c r="C5" s="133"/>
      <c r="D5" s="133"/>
      <c r="E5" s="133"/>
      <c r="F5" s="133"/>
      <c r="G5" s="133"/>
      <c r="H5" s="133"/>
      <c r="I5" s="133"/>
      <c r="J5" s="134"/>
      <c r="L5" s="135"/>
      <c r="M5" s="172" t="s">
        <v>127</v>
      </c>
      <c r="N5" s="172"/>
      <c r="O5" s="172"/>
      <c r="P5" s="137"/>
      <c r="Q5" s="137"/>
      <c r="R5" s="137"/>
      <c r="S5" s="137"/>
      <c r="T5" s="137"/>
      <c r="U5" s="137"/>
      <c r="V5" s="137"/>
      <c r="W5" s="137"/>
      <c r="X5" s="138"/>
    </row>
    <row r="6" spans="1:24" s="147" customFormat="1" ht="15" customHeight="1">
      <c r="A6" s="143"/>
      <c r="B6" s="144" t="s">
        <v>162</v>
      </c>
      <c r="C6" s="145"/>
      <c r="D6" s="145"/>
      <c r="E6" s="145"/>
      <c r="F6" s="145"/>
      <c r="G6" s="145"/>
      <c r="H6" s="145"/>
      <c r="I6" s="329" t="s">
        <v>161</v>
      </c>
      <c r="J6" s="146"/>
      <c r="L6" s="148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49"/>
    </row>
    <row r="7" spans="1:24" s="147" customFormat="1" ht="15" customHeight="1">
      <c r="A7" s="143"/>
      <c r="B7" s="144" t="s">
        <v>102</v>
      </c>
      <c r="C7" s="145"/>
      <c r="D7" s="145"/>
      <c r="E7" s="145"/>
      <c r="F7" s="145"/>
      <c r="G7" s="145"/>
      <c r="H7" s="145"/>
      <c r="I7" s="330"/>
      <c r="J7" s="146"/>
      <c r="L7" s="148"/>
      <c r="M7" s="162" t="s">
        <v>103</v>
      </c>
      <c r="N7" s="140"/>
      <c r="O7" s="140"/>
      <c r="P7" s="172"/>
      <c r="Q7" s="172"/>
      <c r="R7" s="172"/>
      <c r="S7" s="172"/>
      <c r="T7" s="172"/>
      <c r="U7" s="172"/>
      <c r="V7" s="172"/>
      <c r="W7" s="172"/>
      <c r="X7" s="149"/>
    </row>
    <row r="8" spans="1:24" s="147" customFormat="1" ht="15" customHeight="1">
      <c r="A8" s="143"/>
      <c r="B8" s="144" t="s">
        <v>126</v>
      </c>
      <c r="C8" s="145"/>
      <c r="D8" s="145"/>
      <c r="E8" s="145"/>
      <c r="F8" s="145"/>
      <c r="G8" s="145"/>
      <c r="H8" s="145"/>
      <c r="I8" s="145"/>
      <c r="J8" s="146"/>
      <c r="L8" s="148"/>
      <c r="M8" s="144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9"/>
    </row>
    <row r="9" spans="1:24" s="147" customFormat="1" ht="15" customHeight="1">
      <c r="A9" s="143"/>
      <c r="B9" s="150" t="s">
        <v>142</v>
      </c>
      <c r="C9" s="145"/>
      <c r="D9" s="145"/>
      <c r="E9" s="145"/>
      <c r="F9" s="145"/>
      <c r="G9" s="145"/>
      <c r="H9" s="145"/>
      <c r="I9" s="145"/>
      <c r="J9" s="146"/>
      <c r="L9" s="148"/>
      <c r="M9" s="144" t="s">
        <v>130</v>
      </c>
      <c r="N9" s="141"/>
      <c r="O9" s="141"/>
      <c r="P9" s="140"/>
      <c r="Q9" s="140"/>
      <c r="R9" s="140"/>
      <c r="S9" s="140"/>
      <c r="T9" s="140"/>
      <c r="U9" s="140"/>
      <c r="V9" s="140"/>
      <c r="W9" s="140"/>
      <c r="X9" s="149"/>
    </row>
    <row r="10" spans="1:24" s="147" customFormat="1" ht="15" customHeight="1">
      <c r="A10" s="143"/>
      <c r="B10" s="144" t="s">
        <v>104</v>
      </c>
      <c r="C10" s="145"/>
      <c r="D10" s="145"/>
      <c r="E10" s="145"/>
      <c r="F10" s="145"/>
      <c r="G10" s="145"/>
      <c r="H10" s="145"/>
      <c r="I10" s="145"/>
      <c r="J10" s="146"/>
      <c r="L10" s="148"/>
      <c r="M10" s="144" t="s">
        <v>131</v>
      </c>
      <c r="N10" s="142"/>
      <c r="O10" s="142"/>
      <c r="P10" s="141"/>
      <c r="Q10" s="141"/>
      <c r="R10" s="141"/>
      <c r="S10" s="141"/>
      <c r="T10" s="141"/>
      <c r="U10" s="141"/>
      <c r="V10" s="141"/>
      <c r="W10" s="140"/>
      <c r="X10" s="149"/>
    </row>
    <row r="11" spans="1:24" s="147" customFormat="1" ht="15" customHeight="1">
      <c r="A11" s="143"/>
      <c r="B11" s="144" t="s">
        <v>125</v>
      </c>
      <c r="C11" s="145"/>
      <c r="D11" s="145"/>
      <c r="E11" s="145"/>
      <c r="F11" s="145"/>
      <c r="G11" s="145"/>
      <c r="H11" s="145"/>
      <c r="I11" s="145"/>
      <c r="J11" s="146"/>
      <c r="L11" s="148"/>
      <c r="M11" s="144" t="s">
        <v>156</v>
      </c>
      <c r="N11" s="142"/>
      <c r="O11" s="142"/>
      <c r="P11" s="142"/>
      <c r="Q11" s="142"/>
      <c r="R11" s="142"/>
      <c r="S11" s="142"/>
      <c r="T11" s="142"/>
      <c r="U11" s="142"/>
      <c r="V11" s="142"/>
      <c r="W11" s="140"/>
      <c r="X11" s="149"/>
    </row>
    <row r="12" spans="1:24" s="147" customFormat="1" ht="15" customHeight="1">
      <c r="A12" s="143"/>
      <c r="B12" s="151" t="s">
        <v>165</v>
      </c>
      <c r="C12" s="145"/>
      <c r="D12" s="145"/>
      <c r="E12" s="145"/>
      <c r="F12" s="145"/>
      <c r="G12" s="145"/>
      <c r="H12" s="145"/>
      <c r="I12" s="145"/>
      <c r="J12" s="146"/>
      <c r="L12" s="148"/>
      <c r="M12" s="144" t="s">
        <v>134</v>
      </c>
      <c r="N12" s="142"/>
      <c r="O12" s="142"/>
      <c r="P12" s="142"/>
      <c r="Q12" s="142"/>
      <c r="R12" s="142"/>
      <c r="S12" s="142"/>
      <c r="T12" s="142"/>
      <c r="U12" s="142"/>
      <c r="V12" s="142"/>
      <c r="W12" s="140"/>
      <c r="X12" s="149"/>
    </row>
    <row r="13" spans="1:24" s="147" customFormat="1" ht="15" customHeight="1">
      <c r="A13" s="143"/>
      <c r="B13" s="151" t="s">
        <v>105</v>
      </c>
      <c r="C13" s="145"/>
      <c r="D13" s="145"/>
      <c r="E13" s="145"/>
      <c r="F13" s="145"/>
      <c r="G13" s="145"/>
      <c r="H13" s="145"/>
      <c r="I13" s="145"/>
      <c r="J13" s="146"/>
      <c r="L13" s="148"/>
      <c r="M13" s="144" t="s">
        <v>135</v>
      </c>
      <c r="N13" s="142"/>
      <c r="O13" s="142"/>
      <c r="P13" s="142"/>
      <c r="Q13" s="142"/>
      <c r="R13" s="142"/>
      <c r="S13" s="142"/>
      <c r="T13" s="142"/>
      <c r="U13" s="142"/>
      <c r="V13" s="142"/>
      <c r="W13" s="140"/>
      <c r="X13" s="149"/>
    </row>
    <row r="14" spans="1:24" s="147" customFormat="1" ht="15" customHeight="1">
      <c r="A14" s="143"/>
      <c r="B14" s="151" t="s">
        <v>106</v>
      </c>
      <c r="C14" s="145"/>
      <c r="D14" s="145"/>
      <c r="E14" s="145"/>
      <c r="F14" s="145"/>
      <c r="G14" s="145"/>
      <c r="H14" s="145"/>
      <c r="I14" s="145"/>
      <c r="J14" s="146"/>
      <c r="L14" s="148"/>
      <c r="M14" s="144" t="s">
        <v>136</v>
      </c>
      <c r="N14" s="142"/>
      <c r="O14" s="142"/>
      <c r="P14" s="142"/>
      <c r="Q14" s="142"/>
      <c r="R14" s="142"/>
      <c r="S14" s="142"/>
      <c r="T14" s="142"/>
      <c r="U14" s="142"/>
      <c r="V14" s="142"/>
      <c r="W14" s="140"/>
      <c r="X14" s="149"/>
    </row>
    <row r="15" spans="1:24" s="147" customFormat="1" ht="15" customHeight="1">
      <c r="A15" s="143"/>
      <c r="B15" s="144" t="s">
        <v>107</v>
      </c>
      <c r="C15" s="145"/>
      <c r="D15" s="145"/>
      <c r="E15" s="145"/>
      <c r="F15" s="145"/>
      <c r="G15" s="145"/>
      <c r="H15" s="145"/>
      <c r="I15" s="145"/>
      <c r="J15" s="146"/>
      <c r="L15" s="148"/>
      <c r="M15" s="171" t="s">
        <v>138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0"/>
      <c r="X15" s="149"/>
    </row>
    <row r="16" spans="1:24" s="147" customFormat="1" ht="15" customHeight="1">
      <c r="A16" s="143"/>
      <c r="B16" s="144" t="s">
        <v>108</v>
      </c>
      <c r="C16" s="145"/>
      <c r="D16" s="145"/>
      <c r="E16" s="145"/>
      <c r="F16" s="145"/>
      <c r="G16" s="145"/>
      <c r="H16" s="145"/>
      <c r="I16" s="145"/>
      <c r="J16" s="146"/>
      <c r="L16" s="148"/>
      <c r="M16" s="171" t="s">
        <v>139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0"/>
      <c r="X16" s="149"/>
    </row>
    <row r="17" spans="1:24" s="147" customFormat="1" ht="15" customHeight="1">
      <c r="A17" s="143"/>
      <c r="B17" s="144" t="s">
        <v>109</v>
      </c>
      <c r="C17" s="145"/>
      <c r="D17" s="145"/>
      <c r="E17" s="145"/>
      <c r="F17" s="145"/>
      <c r="G17" s="145"/>
      <c r="H17" s="145"/>
      <c r="I17" s="145"/>
      <c r="J17" s="146"/>
      <c r="L17" s="148"/>
      <c r="M17" s="144"/>
      <c r="N17" s="142"/>
      <c r="O17" s="142"/>
      <c r="P17" s="142"/>
      <c r="Q17" s="142"/>
      <c r="R17" s="142"/>
      <c r="S17" s="142"/>
      <c r="T17" s="142"/>
      <c r="U17" s="142"/>
      <c r="V17" s="142"/>
      <c r="W17" s="140"/>
      <c r="X17" s="149"/>
    </row>
    <row r="18" spans="1:24" s="147" customFormat="1" ht="15" customHeight="1">
      <c r="A18" s="143"/>
      <c r="B18" s="144" t="s">
        <v>34</v>
      </c>
      <c r="C18" s="145"/>
      <c r="D18" s="145"/>
      <c r="E18" s="145"/>
      <c r="F18" s="145"/>
      <c r="G18" s="145"/>
      <c r="H18" s="145"/>
      <c r="I18" s="145"/>
      <c r="J18" s="146"/>
      <c r="L18" s="148"/>
      <c r="M18" s="144" t="s">
        <v>137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0"/>
      <c r="X18" s="149"/>
    </row>
    <row r="19" spans="1:24" s="147" customFormat="1" ht="15" customHeight="1">
      <c r="A19" s="143"/>
      <c r="B19" s="144" t="s">
        <v>110</v>
      </c>
      <c r="C19" s="145"/>
      <c r="D19" s="145"/>
      <c r="E19" s="145"/>
      <c r="F19" s="145"/>
      <c r="G19" s="145"/>
      <c r="H19" s="145"/>
      <c r="I19" s="145"/>
      <c r="J19" s="146"/>
      <c r="L19" s="148"/>
      <c r="M19" s="144" t="s">
        <v>140</v>
      </c>
      <c r="N19" s="141"/>
      <c r="O19" s="141"/>
      <c r="P19" s="141"/>
      <c r="Q19" s="141"/>
      <c r="R19" s="141"/>
      <c r="S19" s="141"/>
      <c r="T19" s="141"/>
      <c r="U19" s="141"/>
      <c r="V19" s="141"/>
      <c r="W19" s="140"/>
      <c r="X19" s="149"/>
    </row>
    <row r="20" spans="1:24" s="147" customFormat="1" ht="15" customHeight="1">
      <c r="A20" s="143"/>
      <c r="B20" s="144"/>
      <c r="C20" s="145"/>
      <c r="D20" s="145"/>
      <c r="E20" s="145"/>
      <c r="F20" s="145"/>
      <c r="G20" s="145"/>
      <c r="H20" s="145"/>
      <c r="I20" s="145"/>
      <c r="J20" s="146"/>
      <c r="L20" s="148"/>
      <c r="M20" s="144" t="s">
        <v>128</v>
      </c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9"/>
    </row>
    <row r="21" spans="1:24" s="147" customFormat="1" ht="15" customHeight="1">
      <c r="A21" s="143"/>
      <c r="B21" s="150" t="s">
        <v>133</v>
      </c>
      <c r="C21" s="145"/>
      <c r="D21" s="145"/>
      <c r="E21" s="145"/>
      <c r="F21" s="145"/>
      <c r="G21" s="145"/>
      <c r="H21" s="145"/>
      <c r="I21" s="145"/>
      <c r="J21" s="146"/>
      <c r="L21" s="148"/>
      <c r="M21" s="144" t="s">
        <v>132</v>
      </c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9"/>
    </row>
    <row r="22" spans="1:24" s="147" customFormat="1" ht="15" customHeight="1">
      <c r="A22" s="143"/>
      <c r="B22" s="144" t="s">
        <v>111</v>
      </c>
      <c r="C22" s="145"/>
      <c r="D22" s="145"/>
      <c r="E22" s="145"/>
      <c r="F22" s="145"/>
      <c r="G22" s="145"/>
      <c r="H22" s="145"/>
      <c r="I22" s="145"/>
      <c r="J22" s="146"/>
      <c r="L22" s="148"/>
      <c r="M22" s="144" t="s">
        <v>141</v>
      </c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9"/>
    </row>
    <row r="23" spans="1:24" s="147" customFormat="1" ht="15" customHeight="1">
      <c r="A23" s="143"/>
      <c r="B23" s="150" t="s">
        <v>129</v>
      </c>
      <c r="C23" s="145"/>
      <c r="D23" s="145"/>
      <c r="E23" s="145"/>
      <c r="F23" s="145"/>
      <c r="G23" s="145"/>
      <c r="H23" s="145"/>
      <c r="I23" s="145"/>
      <c r="J23" s="146"/>
      <c r="L23" s="148"/>
      <c r="M23" s="144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9"/>
    </row>
    <row r="24" spans="1:24" s="147" customFormat="1" ht="15" customHeight="1">
      <c r="A24" s="143"/>
      <c r="B24" s="150"/>
      <c r="C24" s="145"/>
      <c r="D24" s="145"/>
      <c r="E24" s="145"/>
      <c r="F24" s="145"/>
      <c r="G24" s="145"/>
      <c r="H24" s="145"/>
      <c r="I24" s="145"/>
      <c r="J24" s="146"/>
      <c r="L24" s="148"/>
      <c r="M24" s="140" t="str">
        <f>B41</f>
        <v xml:space="preserve">© 1995 - 2026 Thomas Sießegger </v>
      </c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9"/>
    </row>
    <row r="25" spans="1:24" s="147" customFormat="1" ht="15" customHeight="1">
      <c r="A25" s="143"/>
      <c r="B25" s="152" t="s">
        <v>113</v>
      </c>
      <c r="C25" s="145"/>
      <c r="D25" s="145"/>
      <c r="E25" s="145"/>
      <c r="F25" s="145"/>
      <c r="G25" s="145"/>
      <c r="H25" s="145"/>
      <c r="I25" s="145"/>
      <c r="J25" s="146"/>
      <c r="L25" s="148"/>
      <c r="M25" s="140" t="s">
        <v>47</v>
      </c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9"/>
    </row>
    <row r="26" spans="1:24" s="147" customFormat="1" ht="15" customHeight="1">
      <c r="A26" s="143"/>
      <c r="B26" s="153" t="s">
        <v>114</v>
      </c>
      <c r="C26" s="145"/>
      <c r="D26" s="145"/>
      <c r="E26" s="145"/>
      <c r="F26" s="145"/>
      <c r="G26" s="145"/>
      <c r="H26" s="145"/>
      <c r="I26" s="145"/>
      <c r="J26" s="146"/>
      <c r="L26" s="148"/>
      <c r="M26" s="140" t="s">
        <v>112</v>
      </c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9"/>
    </row>
    <row r="27" spans="1:24" s="147" customFormat="1" ht="15" customHeight="1">
      <c r="A27" s="143"/>
      <c r="B27" s="153" t="s">
        <v>115</v>
      </c>
      <c r="C27" s="145"/>
      <c r="D27" s="145"/>
      <c r="E27" s="145"/>
      <c r="F27" s="145"/>
      <c r="G27" s="145"/>
      <c r="H27" s="145"/>
      <c r="I27" s="145"/>
      <c r="J27" s="146"/>
      <c r="L27" s="148"/>
      <c r="M27" s="145" t="s">
        <v>37</v>
      </c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9"/>
    </row>
    <row r="28" spans="1:24" s="147" customFormat="1" ht="15" customHeight="1" thickBot="1">
      <c r="A28" s="143"/>
      <c r="B28" s="153" t="s">
        <v>116</v>
      </c>
      <c r="C28" s="145"/>
      <c r="D28" s="145"/>
      <c r="E28" s="145"/>
      <c r="F28" s="145"/>
      <c r="G28" s="145"/>
      <c r="H28" s="145"/>
      <c r="I28" s="145"/>
      <c r="J28" s="146"/>
      <c r="L28" s="154"/>
      <c r="M28" s="155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7"/>
    </row>
    <row r="29" spans="1:24" s="147" customFormat="1" ht="15" customHeight="1" thickTop="1">
      <c r="A29" s="143"/>
      <c r="B29" s="153" t="s">
        <v>117</v>
      </c>
      <c r="C29" s="145"/>
      <c r="D29" s="145"/>
      <c r="E29" s="145"/>
      <c r="F29" s="145"/>
      <c r="G29" s="145"/>
      <c r="H29" s="145"/>
      <c r="I29" s="145"/>
      <c r="J29" s="146"/>
    </row>
    <row r="30" spans="1:24" s="147" customFormat="1" ht="15" customHeight="1">
      <c r="A30" s="143"/>
      <c r="B30" s="153" t="s">
        <v>118</v>
      </c>
      <c r="C30" s="145"/>
      <c r="D30" s="145"/>
      <c r="E30" s="145"/>
      <c r="F30" s="145"/>
      <c r="G30" s="145"/>
      <c r="H30" s="145"/>
      <c r="I30" s="145"/>
      <c r="J30" s="146"/>
    </row>
    <row r="31" spans="1:24" s="147" customFormat="1" ht="15" customHeight="1">
      <c r="A31" s="143"/>
      <c r="B31" s="153" t="s">
        <v>119</v>
      </c>
      <c r="C31" s="145"/>
      <c r="D31" s="145"/>
      <c r="E31" s="145"/>
      <c r="F31" s="145"/>
      <c r="G31" s="145"/>
      <c r="H31" s="145"/>
      <c r="I31" s="145"/>
      <c r="J31" s="146"/>
    </row>
    <row r="32" spans="1:24" s="147" customFormat="1" ht="15" customHeight="1">
      <c r="A32" s="143"/>
      <c r="B32" s="153"/>
      <c r="C32" s="145"/>
      <c r="D32" s="145"/>
      <c r="E32" s="145"/>
      <c r="F32" s="145"/>
      <c r="G32" s="145"/>
      <c r="H32" s="145"/>
      <c r="I32" s="145"/>
      <c r="J32" s="146"/>
    </row>
    <row r="33" spans="1:10" s="147" customFormat="1" ht="15" customHeight="1">
      <c r="A33" s="143"/>
      <c r="B33" s="144" t="s">
        <v>120</v>
      </c>
      <c r="C33" s="145"/>
      <c r="D33" s="145"/>
      <c r="E33" s="145"/>
      <c r="F33" s="145"/>
      <c r="G33" s="145"/>
      <c r="H33" s="145"/>
      <c r="I33" s="145"/>
      <c r="J33" s="146"/>
    </row>
    <row r="34" spans="1:10" s="147" customFormat="1" ht="15" customHeight="1">
      <c r="A34" s="143"/>
      <c r="B34" s="144" t="s">
        <v>121</v>
      </c>
      <c r="C34" s="145"/>
      <c r="D34" s="145"/>
      <c r="E34" s="145"/>
      <c r="F34" s="145"/>
      <c r="G34" s="145"/>
      <c r="H34" s="145"/>
      <c r="I34" s="145"/>
      <c r="J34" s="146"/>
    </row>
    <row r="35" spans="1:10" s="147" customFormat="1" ht="15" customHeight="1">
      <c r="A35" s="143"/>
      <c r="B35" s="144" t="s">
        <v>35</v>
      </c>
      <c r="C35" s="145"/>
      <c r="D35" s="145"/>
      <c r="E35" s="145"/>
      <c r="F35" s="145"/>
      <c r="G35" s="145"/>
      <c r="H35" s="145"/>
      <c r="I35" s="145"/>
      <c r="J35" s="146"/>
    </row>
    <row r="36" spans="1:10" s="147" customFormat="1" ht="15" customHeight="1">
      <c r="A36" s="143"/>
      <c r="B36" s="144" t="s">
        <v>36</v>
      </c>
      <c r="C36" s="145"/>
      <c r="D36" s="145"/>
      <c r="E36" s="145"/>
      <c r="F36" s="145"/>
      <c r="G36" s="145"/>
      <c r="H36" s="145"/>
      <c r="I36" s="145"/>
      <c r="J36" s="146"/>
    </row>
    <row r="37" spans="1:10" s="147" customFormat="1" ht="15" customHeight="1">
      <c r="A37" s="143"/>
      <c r="B37" s="144" t="s">
        <v>122</v>
      </c>
      <c r="C37" s="145"/>
      <c r="D37" s="145"/>
      <c r="E37" s="145"/>
      <c r="F37" s="145"/>
      <c r="G37" s="145"/>
      <c r="H37" s="145"/>
      <c r="I37" s="145"/>
      <c r="J37" s="146"/>
    </row>
    <row r="38" spans="1:10" s="147" customFormat="1" ht="15" customHeight="1">
      <c r="A38" s="143"/>
      <c r="B38" s="158" t="s">
        <v>123</v>
      </c>
      <c r="C38" s="145"/>
      <c r="D38" s="145"/>
      <c r="E38" s="145"/>
      <c r="F38" s="145"/>
      <c r="G38" s="145"/>
      <c r="H38" s="145"/>
      <c r="I38" s="145"/>
      <c r="J38" s="146"/>
    </row>
    <row r="39" spans="1:10" s="147" customFormat="1" ht="15" customHeight="1">
      <c r="A39" s="143"/>
      <c r="B39" s="158" t="s">
        <v>124</v>
      </c>
      <c r="C39" s="145"/>
      <c r="D39" s="145"/>
      <c r="E39" s="145"/>
      <c r="F39" s="145"/>
      <c r="G39" s="145"/>
      <c r="H39" s="145"/>
      <c r="I39" s="145"/>
      <c r="J39" s="146"/>
    </row>
    <row r="40" spans="1:10" s="147" customFormat="1" ht="15" customHeight="1">
      <c r="A40" s="143"/>
      <c r="B40" s="144"/>
      <c r="C40" s="145"/>
      <c r="D40" s="145"/>
      <c r="E40" s="145"/>
      <c r="F40" s="145"/>
      <c r="G40" s="145"/>
      <c r="H40" s="145"/>
      <c r="I40" s="145"/>
      <c r="J40" s="146"/>
    </row>
    <row r="41" spans="1:10" s="147" customFormat="1" ht="15" customHeight="1">
      <c r="A41" s="143"/>
      <c r="B41" s="173" t="s">
        <v>163</v>
      </c>
      <c r="C41" s="145"/>
      <c r="D41" s="145"/>
      <c r="E41" s="145"/>
      <c r="F41" s="145"/>
      <c r="G41" s="145"/>
      <c r="H41" s="145"/>
      <c r="I41" s="145"/>
      <c r="J41" s="146"/>
    </row>
    <row r="42" spans="1:10" s="147" customFormat="1" ht="15" customHeight="1">
      <c r="A42" s="143"/>
      <c r="B42" s="173" t="s">
        <v>164</v>
      </c>
      <c r="C42" s="145"/>
      <c r="D42" s="145"/>
      <c r="E42" s="145"/>
      <c r="F42" s="145"/>
      <c r="G42" s="145"/>
      <c r="H42" s="145"/>
      <c r="I42" s="145"/>
      <c r="J42" s="146"/>
    </row>
    <row r="43" spans="1:10" s="147" customFormat="1" ht="15" customHeight="1">
      <c r="A43" s="143"/>
      <c r="B43" s="145" t="s">
        <v>112</v>
      </c>
      <c r="C43" s="145"/>
      <c r="D43" s="145"/>
      <c r="E43" s="145"/>
      <c r="F43" s="145"/>
      <c r="G43" s="145"/>
      <c r="H43" s="145"/>
      <c r="I43" s="145"/>
      <c r="J43" s="146"/>
    </row>
    <row r="44" spans="1:10" s="147" customFormat="1">
      <c r="A44" s="143"/>
      <c r="B44" s="145" t="s">
        <v>37</v>
      </c>
      <c r="C44" s="145"/>
      <c r="D44" s="145"/>
      <c r="E44" s="145"/>
      <c r="F44" s="145"/>
      <c r="G44" s="145"/>
      <c r="H44" s="145"/>
      <c r="I44" s="145"/>
      <c r="J44" s="146"/>
    </row>
    <row r="45" spans="1:10" s="147" customFormat="1" ht="13.15" thickBot="1">
      <c r="A45" s="159"/>
      <c r="B45" s="160"/>
      <c r="C45" s="160"/>
      <c r="D45" s="160"/>
      <c r="E45" s="160"/>
      <c r="F45" s="160"/>
      <c r="G45" s="160"/>
      <c r="H45" s="160"/>
      <c r="I45" s="160"/>
      <c r="J45" s="161"/>
    </row>
    <row r="46" spans="1:10" s="147" customFormat="1" ht="13.15" thickTop="1">
      <c r="B46" s="12"/>
      <c r="C46" s="12"/>
      <c r="D46" s="12"/>
      <c r="E46" s="12"/>
      <c r="F46" s="12"/>
      <c r="G46" s="12"/>
      <c r="H46" s="12"/>
      <c r="I46" s="12"/>
      <c r="J46" s="12"/>
    </row>
    <row r="47" spans="1:10" s="147" customFormat="1"/>
    <row r="48" spans="1:10" s="147" customFormat="1" ht="8.1" customHeight="1">
      <c r="A48" s="12"/>
    </row>
  </sheetData>
  <sheetProtection algorithmName="SHA-512" hashValue="s1pBt8ulm2rI9wLVMQXNi78J5Cq/hlFGOYVNNooWXnKWBd0cUfO4sZaOtyVqDZOxw15SuvqO454x6YSE9rbFEg==" saltValue="j7hGVBeOCl1qVFHaTicHyQ==" spinCount="100000" sheet="1" objects="1" scenarios="1" insertHyperlinks="0"/>
  <mergeCells count="1">
    <mergeCell ref="I6:I7"/>
  </mergeCells>
  <phoneticPr fontId="38" type="noConversion"/>
  <pageMargins left="0.59055118110236227" right="0.59055118110236227" top="0.59055118110236227" bottom="0.59055118110236227" header="0.39370078740157483" footer="0.39370078740157483"/>
  <pageSetup paperSize="9" scale="60" orientation="landscape" r:id="rId1"/>
  <headerFooter alignWithMargins="0">
    <oddHeader>&amp;L&amp;8Datei: &amp;F, Mappe: &amp;A</oddHeader>
    <oddFooter xml:space="preserve">&amp;L&amp;8© 1995 - 2014 Thomas Sießegger
eMail: kostenstellen@siessegger.de 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5123" r:id="rId4">
          <objectPr defaultSize="0" autoPict="0" r:id="rId5">
            <anchor moveWithCells="1">
              <from>
                <xdr:col>11</xdr:col>
                <xdr:colOff>19050</xdr:colOff>
                <xdr:row>28</xdr:row>
                <xdr:rowOff>171450</xdr:rowOff>
              </from>
              <to>
                <xdr:col>20</xdr:col>
                <xdr:colOff>176213</xdr:colOff>
                <xdr:row>44</xdr:row>
                <xdr:rowOff>147638</xdr:rowOff>
              </to>
            </anchor>
          </objectPr>
        </oleObject>
      </mc:Choice>
      <mc:Fallback>
        <oleObject progId="Word.Document.8" shapeId="512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97803-B892-4B82-8CB4-29C04D173442}">
  <sheetPr>
    <pageSetUpPr fitToPage="1"/>
  </sheetPr>
  <dimension ref="A1:N78"/>
  <sheetViews>
    <sheetView zoomScale="130" zoomScaleNormal="130" workbookViewId="0">
      <selection activeCell="E12" sqref="E12"/>
    </sheetView>
  </sheetViews>
  <sheetFormatPr baseColWidth="10" defaultColWidth="11.46484375" defaultRowHeight="12.75"/>
  <cols>
    <col min="1" max="1" width="27.265625" customWidth="1"/>
    <col min="2" max="2" width="22.265625" customWidth="1"/>
    <col min="3" max="8" width="13.73046875" customWidth="1"/>
    <col min="9" max="14" width="11.46484375" style="13"/>
  </cols>
  <sheetData>
    <row r="1" spans="1:10" ht="22.5">
      <c r="A1" s="344" t="s">
        <v>49</v>
      </c>
      <c r="B1" s="344"/>
      <c r="C1" s="344"/>
      <c r="D1" s="344"/>
      <c r="E1" s="344"/>
      <c r="F1" s="344"/>
      <c r="G1" s="344"/>
      <c r="H1" s="344"/>
    </row>
    <row r="2" spans="1:10" ht="15" customHeight="1">
      <c r="A2" s="14" t="s">
        <v>157</v>
      </c>
      <c r="B2" s="15"/>
      <c r="C2" s="16"/>
      <c r="D2" s="13"/>
      <c r="E2" s="13"/>
      <c r="F2" s="13"/>
      <c r="G2" s="13"/>
      <c r="H2" s="13"/>
    </row>
    <row r="3" spans="1:10" ht="15" customHeight="1">
      <c r="A3" s="14"/>
      <c r="B3" s="15"/>
      <c r="C3" s="16"/>
      <c r="D3" s="13"/>
      <c r="E3" s="13"/>
      <c r="F3" s="13"/>
      <c r="G3" s="13"/>
      <c r="H3" s="13"/>
    </row>
    <row r="4" spans="1:10" ht="15.75" customHeight="1">
      <c r="A4" s="17" t="s">
        <v>0</v>
      </c>
      <c r="B4" s="13"/>
      <c r="D4" s="13"/>
      <c r="E4" s="351" t="s">
        <v>46</v>
      </c>
      <c r="F4" s="351"/>
      <c r="G4" s="351"/>
      <c r="H4" s="13"/>
    </row>
    <row r="5" spans="1:10" ht="13.5" customHeight="1">
      <c r="A5" s="352"/>
      <c r="B5" s="352"/>
      <c r="C5" s="13"/>
      <c r="D5" s="13"/>
      <c r="E5" s="13"/>
      <c r="F5" s="13"/>
      <c r="G5" s="13"/>
      <c r="H5" s="13"/>
    </row>
    <row r="6" spans="1:10" ht="13.5" customHeight="1">
      <c r="A6" s="352"/>
      <c r="B6" s="352"/>
      <c r="C6" s="334" t="s">
        <v>2</v>
      </c>
      <c r="D6" s="334" t="s">
        <v>3</v>
      </c>
      <c r="E6" s="13"/>
      <c r="F6" s="13"/>
      <c r="G6" s="13"/>
      <c r="H6" s="13"/>
    </row>
    <row r="7" spans="1:10" ht="12.75" customHeight="1">
      <c r="A7" s="352"/>
      <c r="B7" s="352"/>
      <c r="C7" s="334"/>
      <c r="D7" s="335"/>
      <c r="E7" s="163" t="s">
        <v>22</v>
      </c>
      <c r="F7" s="164" t="s">
        <v>22</v>
      </c>
      <c r="G7" s="165" t="s">
        <v>22</v>
      </c>
      <c r="H7" s="167" t="s">
        <v>22</v>
      </c>
    </row>
    <row r="8" spans="1:10" ht="12.75" customHeight="1">
      <c r="A8" s="13"/>
      <c r="B8" s="353" t="s">
        <v>1</v>
      </c>
      <c r="C8" s="19" t="s">
        <v>7</v>
      </c>
      <c r="D8" s="20" t="s">
        <v>6</v>
      </c>
      <c r="E8" s="349" t="s">
        <v>26</v>
      </c>
      <c r="F8" s="356" t="s">
        <v>4</v>
      </c>
      <c r="G8" s="358" t="s">
        <v>44</v>
      </c>
      <c r="H8" s="354" t="s">
        <v>20</v>
      </c>
    </row>
    <row r="9" spans="1:10" ht="12.75" customHeight="1">
      <c r="A9" t="s">
        <v>17</v>
      </c>
      <c r="B9" s="353"/>
      <c r="C9" s="21" t="s">
        <v>8</v>
      </c>
      <c r="D9" s="22" t="s">
        <v>18</v>
      </c>
      <c r="E9" s="350"/>
      <c r="F9" s="357"/>
      <c r="G9" s="359"/>
      <c r="H9" s="355"/>
    </row>
    <row r="10" spans="1:10" ht="2.1" customHeight="1" thickBot="1">
      <c r="B10" s="23"/>
      <c r="C10" s="24"/>
      <c r="D10" s="25"/>
      <c r="E10" s="99"/>
      <c r="F10" s="26"/>
      <c r="G10" s="23"/>
      <c r="H10" s="170"/>
    </row>
    <row r="11" spans="1:10" ht="21" customHeight="1">
      <c r="A11" s="371" t="s">
        <v>45</v>
      </c>
      <c r="B11" s="360" t="s">
        <v>5</v>
      </c>
      <c r="C11" s="27" t="s">
        <v>12</v>
      </c>
      <c r="D11" s="5">
        <v>6245</v>
      </c>
      <c r="E11" s="100">
        <v>3929</v>
      </c>
      <c r="F11" s="6">
        <v>1638</v>
      </c>
      <c r="G11" s="7">
        <v>978</v>
      </c>
      <c r="H11" s="8">
        <v>540</v>
      </c>
    </row>
    <row r="12" spans="1:10" ht="21" customHeight="1" thickBot="1">
      <c r="A12" s="372"/>
      <c r="B12" s="361"/>
      <c r="C12" s="28" t="s">
        <v>12</v>
      </c>
      <c r="D12" s="29">
        <f>D11/SUM($D11:$H11)</f>
        <v>0.46849212303075771</v>
      </c>
      <c r="E12" s="101">
        <f>E11/SUM($D11:$H11)</f>
        <v>0.29474868717179292</v>
      </c>
      <c r="F12" s="30">
        <f>F11/SUM($D11:$H11)</f>
        <v>0.12288072018004501</v>
      </c>
      <c r="G12" s="29">
        <f>G11/SUM($D11:$H11)</f>
        <v>7.3368342085521385E-2</v>
      </c>
      <c r="H12" s="31">
        <f>H11/SUM($D11:$H11)</f>
        <v>4.0510127531882968E-2</v>
      </c>
      <c r="J12" s="32" t="str">
        <f>IF(SUM(C12:H12)=1,"",SUM(C12:H12))</f>
        <v/>
      </c>
    </row>
    <row r="13" spans="1:10" ht="21" customHeight="1">
      <c r="A13" s="371" t="s">
        <v>43</v>
      </c>
      <c r="B13" s="360" t="s">
        <v>5</v>
      </c>
      <c r="C13" s="27" t="s">
        <v>12</v>
      </c>
      <c r="D13" s="5">
        <v>1435</v>
      </c>
      <c r="E13" s="100">
        <v>1966</v>
      </c>
      <c r="F13" s="6">
        <v>121</v>
      </c>
      <c r="G13" s="7">
        <v>123</v>
      </c>
      <c r="H13" s="8">
        <v>176</v>
      </c>
    </row>
    <row r="14" spans="1:10" ht="21" customHeight="1" thickBot="1">
      <c r="A14" s="372"/>
      <c r="B14" s="361"/>
      <c r="C14" s="28" t="s">
        <v>12</v>
      </c>
      <c r="D14" s="29">
        <f>D13/SUM($D13:$H13)</f>
        <v>0.37555613713687519</v>
      </c>
      <c r="E14" s="101">
        <f>E13/SUM($D13:$H13)</f>
        <v>0.51452499345721014</v>
      </c>
      <c r="F14" s="30">
        <f>F13/SUM($D13:$H13)</f>
        <v>3.1667102852656372E-2</v>
      </c>
      <c r="G14" s="29">
        <f>G13/SUM($D13:$H13)</f>
        <v>3.2190526040303584E-2</v>
      </c>
      <c r="H14" s="31">
        <f>H13/SUM($D13:$H13)</f>
        <v>4.6061240512954724E-2</v>
      </c>
      <c r="J14" s="32" t="str">
        <f>IF(SUM(C14:H14)=1,"",SUM(C14:H14))</f>
        <v/>
      </c>
    </row>
    <row r="15" spans="1:10" ht="21" customHeight="1">
      <c r="A15" s="336"/>
      <c r="B15" s="360" t="s">
        <v>39</v>
      </c>
      <c r="C15" s="27" t="s">
        <v>12</v>
      </c>
      <c r="D15" s="33" t="s">
        <v>12</v>
      </c>
      <c r="E15" s="102">
        <v>7323</v>
      </c>
      <c r="F15" s="1">
        <v>10292</v>
      </c>
      <c r="G15" s="3">
        <v>1323</v>
      </c>
      <c r="H15" s="9">
        <v>1214</v>
      </c>
      <c r="J15" s="32"/>
    </row>
    <row r="16" spans="1:10" ht="21" customHeight="1" thickBot="1">
      <c r="A16" s="337"/>
      <c r="B16" s="361"/>
      <c r="C16" s="28" t="s">
        <v>12</v>
      </c>
      <c r="D16" s="34" t="s">
        <v>12</v>
      </c>
      <c r="E16" s="101">
        <f>E15/SUM($D15:$H15)</f>
        <v>0.36338824930527985</v>
      </c>
      <c r="F16" s="30">
        <f>F15/SUM($D15:$H15)</f>
        <v>0.51071853910281861</v>
      </c>
      <c r="G16" s="29">
        <f>G15/SUM($D15:$H15)</f>
        <v>6.5651052004763802E-2</v>
      </c>
      <c r="H16" s="31">
        <f>H15/SUM($D15:$H15)</f>
        <v>6.0242159587137752E-2</v>
      </c>
      <c r="J16" s="32"/>
    </row>
    <row r="17" spans="1:10" ht="21" customHeight="1">
      <c r="A17" s="371" t="s">
        <v>13</v>
      </c>
      <c r="B17" s="347" t="s">
        <v>21</v>
      </c>
      <c r="C17" s="27" t="s">
        <v>12</v>
      </c>
      <c r="D17" s="33" t="s">
        <v>12</v>
      </c>
      <c r="E17" s="103" t="s">
        <v>12</v>
      </c>
      <c r="F17" s="27" t="s">
        <v>12</v>
      </c>
      <c r="G17" s="2" t="s">
        <v>12</v>
      </c>
      <c r="H17" s="10" t="s">
        <v>12</v>
      </c>
    </row>
    <row r="18" spans="1:10" ht="21" customHeight="1" thickBot="1">
      <c r="A18" s="372"/>
      <c r="B18" s="348"/>
      <c r="C18" s="11">
        <v>1</v>
      </c>
      <c r="D18" s="34" t="s">
        <v>12</v>
      </c>
      <c r="E18" s="104" t="s">
        <v>12</v>
      </c>
      <c r="F18" s="28" t="s">
        <v>12</v>
      </c>
      <c r="G18" s="35" t="s">
        <v>12</v>
      </c>
      <c r="H18" s="36" t="s">
        <v>12</v>
      </c>
      <c r="J18" s="32" t="str">
        <f>IF(SUM(C16:H16)=1,"",SUM(C16:H16))</f>
        <v/>
      </c>
    </row>
    <row r="19" spans="1:10" ht="21" customHeight="1">
      <c r="A19" s="371" t="s">
        <v>15</v>
      </c>
      <c r="B19" s="347" t="s">
        <v>21</v>
      </c>
      <c r="C19" s="27" t="s">
        <v>12</v>
      </c>
      <c r="D19" s="33" t="s">
        <v>12</v>
      </c>
      <c r="E19" s="103" t="s">
        <v>12</v>
      </c>
      <c r="F19" s="27" t="s">
        <v>12</v>
      </c>
      <c r="G19" s="2" t="s">
        <v>12</v>
      </c>
      <c r="H19" s="10" t="s">
        <v>12</v>
      </c>
    </row>
    <row r="20" spans="1:10" ht="21" customHeight="1" thickBot="1">
      <c r="A20" s="372"/>
      <c r="B20" s="348"/>
      <c r="C20" s="11">
        <v>1</v>
      </c>
      <c r="D20" s="34" t="s">
        <v>12</v>
      </c>
      <c r="E20" s="104" t="s">
        <v>12</v>
      </c>
      <c r="F20" s="28" t="s">
        <v>12</v>
      </c>
      <c r="G20" s="35" t="s">
        <v>12</v>
      </c>
      <c r="H20" s="36" t="s">
        <v>12</v>
      </c>
    </row>
    <row r="21" spans="1:10" ht="21" customHeight="1">
      <c r="A21" s="371" t="s">
        <v>14</v>
      </c>
      <c r="B21" s="347" t="s">
        <v>21</v>
      </c>
      <c r="C21" s="4" t="s">
        <v>12</v>
      </c>
      <c r="D21" s="33" t="s">
        <v>12</v>
      </c>
      <c r="E21" s="103" t="s">
        <v>12</v>
      </c>
      <c r="F21" s="27" t="s">
        <v>12</v>
      </c>
      <c r="G21" s="2" t="s">
        <v>12</v>
      </c>
      <c r="H21" s="10" t="s">
        <v>12</v>
      </c>
    </row>
    <row r="22" spans="1:10" ht="21" customHeight="1" thickBot="1">
      <c r="A22" s="372"/>
      <c r="B22" s="348"/>
      <c r="C22" s="11">
        <v>1</v>
      </c>
      <c r="D22" s="34" t="s">
        <v>12</v>
      </c>
      <c r="E22" s="104" t="s">
        <v>12</v>
      </c>
      <c r="F22" s="28" t="s">
        <v>12</v>
      </c>
      <c r="G22" s="35" t="s">
        <v>12</v>
      </c>
      <c r="H22" s="36" t="s">
        <v>12</v>
      </c>
    </row>
    <row r="23" spans="1:10" ht="2.1" customHeight="1" thickBot="1">
      <c r="A23" s="37"/>
      <c r="B23" s="38"/>
      <c r="C23" s="105"/>
      <c r="D23" s="106"/>
      <c r="E23" s="107"/>
      <c r="F23" s="105"/>
      <c r="G23" s="108"/>
      <c r="H23" s="109"/>
    </row>
    <row r="24" spans="1:10" ht="18" customHeight="1" thickBot="1">
      <c r="A24" s="39" t="s">
        <v>9</v>
      </c>
      <c r="B24" s="40"/>
      <c r="C24" s="110" t="s">
        <v>10</v>
      </c>
      <c r="D24" s="41" t="s">
        <v>11</v>
      </c>
      <c r="E24" s="111" t="s">
        <v>16</v>
      </c>
      <c r="F24" s="112" t="s">
        <v>28</v>
      </c>
      <c r="G24" s="41" t="s">
        <v>29</v>
      </c>
      <c r="H24" s="42" t="s">
        <v>30</v>
      </c>
    </row>
    <row r="25" spans="1:10" ht="18" customHeight="1" thickTop="1">
      <c r="A25" s="43" t="s">
        <v>42</v>
      </c>
      <c r="B25" s="44"/>
      <c r="C25" s="44"/>
      <c r="D25" s="44"/>
      <c r="E25" s="13"/>
      <c r="F25" s="13"/>
      <c r="G25" s="13"/>
      <c r="H25" s="13"/>
    </row>
    <row r="26" spans="1:10">
      <c r="A26" s="13"/>
      <c r="B26" s="13"/>
      <c r="C26" s="45"/>
      <c r="D26" s="45"/>
      <c r="E26" s="345" t="s">
        <v>48</v>
      </c>
      <c r="F26" s="346"/>
      <c r="G26" s="346"/>
      <c r="H26" s="346"/>
    </row>
    <row r="27" spans="1:10">
      <c r="A27" s="13"/>
      <c r="B27" s="13"/>
      <c r="C27" s="45"/>
      <c r="D27" s="45"/>
      <c r="E27" s="346"/>
      <c r="F27" s="346"/>
      <c r="G27" s="346"/>
      <c r="H27" s="346"/>
    </row>
    <row r="28" spans="1:10" ht="15">
      <c r="A28" s="46"/>
      <c r="B28" s="13"/>
      <c r="C28" s="13"/>
      <c r="D28" s="13"/>
      <c r="E28" s="346"/>
      <c r="F28" s="346"/>
      <c r="G28" s="346"/>
      <c r="H28" s="346"/>
    </row>
    <row r="29" spans="1:10" ht="17.649999999999999">
      <c r="A29" s="17" t="s">
        <v>41</v>
      </c>
      <c r="B29" s="13"/>
      <c r="C29" s="13"/>
      <c r="D29" s="13"/>
      <c r="E29" s="13"/>
      <c r="F29" s="13"/>
      <c r="G29" s="13"/>
      <c r="H29" s="13"/>
    </row>
    <row r="30" spans="1:10">
      <c r="A30" s="352"/>
      <c r="B30" s="352"/>
      <c r="C30" s="352"/>
      <c r="D30" s="352"/>
      <c r="E30" s="13"/>
      <c r="F30" s="13"/>
      <c r="G30" s="13"/>
      <c r="H30" s="13"/>
    </row>
    <row r="31" spans="1:10" ht="13.5" customHeight="1">
      <c r="A31" s="18"/>
      <c r="B31" s="18"/>
      <c r="C31" s="334" t="s">
        <v>2</v>
      </c>
      <c r="D31" s="334" t="s">
        <v>3</v>
      </c>
      <c r="E31" s="13"/>
      <c r="F31" s="13"/>
      <c r="G31" s="13"/>
      <c r="H31" s="13"/>
    </row>
    <row r="32" spans="1:10" ht="12.75" customHeight="1">
      <c r="A32" s="13"/>
      <c r="B32" s="13"/>
      <c r="C32" s="334"/>
      <c r="D32" s="335"/>
      <c r="E32" s="166" t="s">
        <v>22</v>
      </c>
      <c r="F32" s="165" t="s">
        <v>22</v>
      </c>
      <c r="G32" s="165" t="s">
        <v>22</v>
      </c>
      <c r="H32" s="167" t="s">
        <v>22</v>
      </c>
    </row>
    <row r="33" spans="1:11" ht="12.75" customHeight="1">
      <c r="A33" s="13"/>
      <c r="B33" s="362" t="s">
        <v>38</v>
      </c>
      <c r="C33" s="19" t="s">
        <v>7</v>
      </c>
      <c r="D33" s="20" t="s">
        <v>6</v>
      </c>
      <c r="E33" s="368" t="s">
        <v>57</v>
      </c>
      <c r="F33" s="356" t="s">
        <v>4</v>
      </c>
      <c r="G33" s="358" t="s">
        <v>44</v>
      </c>
      <c r="H33" s="354" t="s">
        <v>20</v>
      </c>
    </row>
    <row r="34" spans="1:11" ht="12.75" customHeight="1" thickBot="1">
      <c r="A34" t="s">
        <v>17</v>
      </c>
      <c r="B34" s="363"/>
      <c r="C34" s="21" t="s">
        <v>8</v>
      </c>
      <c r="D34" s="22" t="s">
        <v>18</v>
      </c>
      <c r="E34" s="369"/>
      <c r="F34" s="357"/>
      <c r="G34" s="359"/>
      <c r="H34" s="370"/>
    </row>
    <row r="35" spans="1:11" ht="2.1" customHeight="1" thickBot="1">
      <c r="B35" s="364"/>
      <c r="C35" s="24"/>
      <c r="D35" s="25"/>
      <c r="E35" s="47"/>
      <c r="F35" s="26"/>
      <c r="G35" s="23"/>
      <c r="H35" s="169"/>
    </row>
    <row r="36" spans="1:11" ht="18" customHeight="1">
      <c r="A36" s="336" t="str">
        <f>A11</f>
        <v xml:space="preserve">Personalkosten Pflegefachkräfte </v>
      </c>
      <c r="B36" s="331">
        <v>350000</v>
      </c>
      <c r="C36" s="48" t="str">
        <f t="shared" ref="C36:H36" si="0">C12</f>
        <v>XXX</v>
      </c>
      <c r="D36" s="49">
        <f t="shared" si="0"/>
        <v>0.46849212303075771</v>
      </c>
      <c r="E36" s="50">
        <f t="shared" si="0"/>
        <v>0.29474868717179292</v>
      </c>
      <c r="F36" s="51">
        <f t="shared" si="0"/>
        <v>0.12288072018004501</v>
      </c>
      <c r="G36" s="52">
        <f t="shared" si="0"/>
        <v>7.3368342085521385E-2</v>
      </c>
      <c r="H36" s="53">
        <f t="shared" si="0"/>
        <v>4.0510127531882968E-2</v>
      </c>
      <c r="J36" s="54"/>
      <c r="K36" s="54"/>
    </row>
    <row r="37" spans="1:11" ht="18" customHeight="1" thickBot="1">
      <c r="A37" s="337"/>
      <c r="B37" s="332"/>
      <c r="C37" s="55">
        <f t="shared" ref="C37:H37" si="1">IF(ISNUMBER(C36*$B36),(C36*$B36),)</f>
        <v>0</v>
      </c>
      <c r="D37" s="56">
        <f t="shared" si="1"/>
        <v>163972.24306076521</v>
      </c>
      <c r="E37" s="57">
        <f t="shared" si="1"/>
        <v>103162.04051012752</v>
      </c>
      <c r="F37" s="55">
        <f t="shared" si="1"/>
        <v>43008.252063015752</v>
      </c>
      <c r="G37" s="58">
        <f t="shared" si="1"/>
        <v>25678.919729932484</v>
      </c>
      <c r="H37" s="59">
        <f t="shared" si="1"/>
        <v>14178.544636159038</v>
      </c>
      <c r="J37" s="60"/>
      <c r="K37" s="54"/>
    </row>
    <row r="38" spans="1:11" ht="18" customHeight="1">
      <c r="A38" s="336" t="str">
        <f>A13</f>
        <v>Personalkosten Helferinnen</v>
      </c>
      <c r="B38" s="331">
        <v>90000</v>
      </c>
      <c r="C38" s="48" t="str">
        <f t="shared" ref="C38:H38" si="2">C14</f>
        <v>XXX</v>
      </c>
      <c r="D38" s="49">
        <f t="shared" si="2"/>
        <v>0.37555613713687519</v>
      </c>
      <c r="E38" s="50">
        <f t="shared" si="2"/>
        <v>0.51452499345721014</v>
      </c>
      <c r="F38" s="51">
        <f t="shared" si="2"/>
        <v>3.1667102852656372E-2</v>
      </c>
      <c r="G38" s="52">
        <f t="shared" si="2"/>
        <v>3.2190526040303584E-2</v>
      </c>
      <c r="H38" s="53">
        <f t="shared" si="2"/>
        <v>4.6061240512954724E-2</v>
      </c>
      <c r="J38" s="54"/>
      <c r="K38" s="54"/>
    </row>
    <row r="39" spans="1:11" ht="18" customHeight="1" thickBot="1">
      <c r="A39" s="337"/>
      <c r="B39" s="332"/>
      <c r="C39" s="55">
        <f t="shared" ref="C39:H39" si="3">IF(ISNUMBER(C38*$B38),(C38*$B38),)</f>
        <v>0</v>
      </c>
      <c r="D39" s="56">
        <f t="shared" si="3"/>
        <v>33800.05234231877</v>
      </c>
      <c r="E39" s="57">
        <f t="shared" si="3"/>
        <v>46307.249411148914</v>
      </c>
      <c r="F39" s="55">
        <f t="shared" si="3"/>
        <v>2850.0392567390736</v>
      </c>
      <c r="G39" s="58">
        <f t="shared" si="3"/>
        <v>2897.1473436273227</v>
      </c>
      <c r="H39" s="59">
        <f t="shared" si="3"/>
        <v>4145.5116461659254</v>
      </c>
      <c r="J39" s="60"/>
      <c r="K39" s="54"/>
    </row>
    <row r="40" spans="1:11" ht="18" customHeight="1">
      <c r="A40" s="336" t="str">
        <f>A17</f>
        <v>Personalkosten PDL</v>
      </c>
      <c r="B40" s="331">
        <v>35000</v>
      </c>
      <c r="C40" s="48">
        <f t="shared" ref="C40:H40" si="4">C18</f>
        <v>1</v>
      </c>
      <c r="D40" s="49" t="str">
        <f t="shared" si="4"/>
        <v>XXX</v>
      </c>
      <c r="E40" s="50" t="str">
        <f t="shared" si="4"/>
        <v>XXX</v>
      </c>
      <c r="F40" s="51" t="str">
        <f t="shared" si="4"/>
        <v>XXX</v>
      </c>
      <c r="G40" s="52" t="str">
        <f t="shared" si="4"/>
        <v>XXX</v>
      </c>
      <c r="H40" s="53" t="str">
        <f t="shared" si="4"/>
        <v>XXX</v>
      </c>
      <c r="J40" s="54"/>
      <c r="K40" s="54"/>
    </row>
    <row r="41" spans="1:11" ht="18" customHeight="1" thickBot="1">
      <c r="A41" s="337"/>
      <c r="B41" s="332"/>
      <c r="C41" s="61">
        <f t="shared" ref="C41:H41" si="5">IF(ISNUMBER(C40*$B40),(C40*$B40),)</f>
        <v>35000</v>
      </c>
      <c r="D41" s="62">
        <f t="shared" si="5"/>
        <v>0</v>
      </c>
      <c r="E41" s="57">
        <f t="shared" si="5"/>
        <v>0</v>
      </c>
      <c r="F41" s="55">
        <f t="shared" si="5"/>
        <v>0</v>
      </c>
      <c r="G41" s="58">
        <f t="shared" si="5"/>
        <v>0</v>
      </c>
      <c r="H41" s="59">
        <f t="shared" si="5"/>
        <v>0</v>
      </c>
      <c r="J41" s="60"/>
      <c r="K41" s="54"/>
    </row>
    <row r="42" spans="1:11" ht="18" customHeight="1">
      <c r="A42" s="340" t="str">
        <f>A19</f>
        <v>Umlage, Regiekosten</v>
      </c>
      <c r="B42" s="331">
        <v>20000</v>
      </c>
      <c r="C42" s="48">
        <f t="shared" ref="C42:H42" si="6">C20</f>
        <v>1</v>
      </c>
      <c r="D42" s="49" t="str">
        <f t="shared" si="6"/>
        <v>XXX</v>
      </c>
      <c r="E42" s="50" t="str">
        <f t="shared" si="6"/>
        <v>XXX</v>
      </c>
      <c r="F42" s="51" t="str">
        <f t="shared" si="6"/>
        <v>XXX</v>
      </c>
      <c r="G42" s="52" t="str">
        <f t="shared" si="6"/>
        <v>XXX</v>
      </c>
      <c r="H42" s="53" t="str">
        <f t="shared" si="6"/>
        <v>XXX</v>
      </c>
      <c r="J42" s="54"/>
      <c r="K42" s="54"/>
    </row>
    <row r="43" spans="1:11" ht="18" customHeight="1" thickBot="1">
      <c r="A43" s="341"/>
      <c r="B43" s="332"/>
      <c r="C43" s="61">
        <f t="shared" ref="C43:H43" si="7">IF(ISNUMBER(C42*$B42),(C42*$B42),)</f>
        <v>20000</v>
      </c>
      <c r="D43" s="62">
        <f t="shared" si="7"/>
        <v>0</v>
      </c>
      <c r="E43" s="57">
        <f t="shared" si="7"/>
        <v>0</v>
      </c>
      <c r="F43" s="55">
        <f t="shared" si="7"/>
        <v>0</v>
      </c>
      <c r="G43" s="58">
        <f t="shared" si="7"/>
        <v>0</v>
      </c>
      <c r="H43" s="59">
        <f t="shared" si="7"/>
        <v>0</v>
      </c>
      <c r="J43" s="54"/>
      <c r="K43" s="54"/>
    </row>
    <row r="44" spans="1:11" ht="18" customHeight="1">
      <c r="A44" s="340" t="str">
        <f>A21</f>
        <v xml:space="preserve">Sachkosten </v>
      </c>
      <c r="B44" s="331">
        <v>45000</v>
      </c>
      <c r="C44" s="48">
        <f t="shared" ref="C44:H44" si="8">C22</f>
        <v>1</v>
      </c>
      <c r="D44" s="49" t="str">
        <f t="shared" si="8"/>
        <v>XXX</v>
      </c>
      <c r="E44" s="50" t="str">
        <f t="shared" si="8"/>
        <v>XXX</v>
      </c>
      <c r="F44" s="51" t="str">
        <f t="shared" si="8"/>
        <v>XXX</v>
      </c>
      <c r="G44" s="52" t="str">
        <f t="shared" si="8"/>
        <v>XXX</v>
      </c>
      <c r="H44" s="53" t="str">
        <f t="shared" si="8"/>
        <v>XXX</v>
      </c>
      <c r="J44" s="54"/>
      <c r="K44" s="54"/>
    </row>
    <row r="45" spans="1:11" ht="18" customHeight="1" thickBot="1">
      <c r="A45" s="341"/>
      <c r="B45" s="332"/>
      <c r="C45" s="61">
        <f t="shared" ref="C45:H45" si="9">IF(ISNUMBER(C44*$B44),(C44*$B44),)</f>
        <v>45000</v>
      </c>
      <c r="D45" s="62">
        <f t="shared" si="9"/>
        <v>0</v>
      </c>
      <c r="E45" s="57">
        <f t="shared" si="9"/>
        <v>0</v>
      </c>
      <c r="F45" s="55">
        <f t="shared" si="9"/>
        <v>0</v>
      </c>
      <c r="G45" s="58">
        <f t="shared" si="9"/>
        <v>0</v>
      </c>
      <c r="H45" s="59">
        <f t="shared" si="9"/>
        <v>0</v>
      </c>
      <c r="J45" s="54"/>
      <c r="K45" s="54"/>
    </row>
    <row r="46" spans="1:11" ht="2.1" customHeight="1" thickBot="1">
      <c r="A46" s="63"/>
      <c r="B46" s="64"/>
      <c r="C46" s="65"/>
      <c r="D46" s="66"/>
      <c r="E46" s="67"/>
      <c r="F46" s="65"/>
      <c r="G46" s="68"/>
      <c r="H46" s="69"/>
      <c r="J46" s="54"/>
      <c r="K46" s="54"/>
    </row>
    <row r="47" spans="1:11" ht="18" customHeight="1">
      <c r="A47" s="70" t="s">
        <v>9</v>
      </c>
      <c r="B47" s="71"/>
      <c r="C47" s="113" t="s">
        <v>10</v>
      </c>
      <c r="D47" s="114" t="s">
        <v>11</v>
      </c>
      <c r="E47" s="115" t="s">
        <v>16</v>
      </c>
      <c r="F47" s="116" t="s">
        <v>28</v>
      </c>
      <c r="G47" s="117" t="s">
        <v>29</v>
      </c>
      <c r="H47" s="118" t="s">
        <v>30</v>
      </c>
      <c r="J47" s="54"/>
      <c r="K47" s="54"/>
    </row>
    <row r="48" spans="1:11" ht="18" customHeight="1" thickBot="1">
      <c r="A48" s="72" t="s">
        <v>31</v>
      </c>
      <c r="B48" s="73">
        <f>SUM(B36:B45)</f>
        <v>540000</v>
      </c>
      <c r="C48" s="74">
        <f t="shared" ref="C48:H48" si="10">C37+C39+C41+C43+C45</f>
        <v>100000</v>
      </c>
      <c r="D48" s="75">
        <f t="shared" si="10"/>
        <v>197772.29540308396</v>
      </c>
      <c r="E48" s="76">
        <f t="shared" si="10"/>
        <v>149469.28992127645</v>
      </c>
      <c r="F48" s="77">
        <f t="shared" si="10"/>
        <v>45858.291319754826</v>
      </c>
      <c r="G48" s="78">
        <f t="shared" si="10"/>
        <v>28576.067073559807</v>
      </c>
      <c r="H48" s="79">
        <f t="shared" si="10"/>
        <v>18324.056282324964</v>
      </c>
    </row>
    <row r="49" spans="1:10" ht="18" customHeight="1" thickTop="1">
      <c r="A49" s="13"/>
      <c r="B49" s="13"/>
      <c r="C49" s="338">
        <f>SUM(C48:D48)</f>
        <v>297772.29540308396</v>
      </c>
      <c r="D49" s="339"/>
      <c r="E49" s="80"/>
      <c r="F49" s="13"/>
      <c r="G49" s="13"/>
      <c r="H49" s="13"/>
    </row>
    <row r="50" spans="1:10">
      <c r="A50" s="342" t="s">
        <v>50</v>
      </c>
      <c r="B50" s="343"/>
      <c r="C50" s="13"/>
      <c r="D50" s="13"/>
      <c r="E50" s="81">
        <f t="shared" ref="E50:H51" si="11">E15</f>
        <v>7323</v>
      </c>
      <c r="F50" s="81">
        <f t="shared" si="11"/>
        <v>10292</v>
      </c>
      <c r="G50" s="81">
        <f t="shared" si="11"/>
        <v>1323</v>
      </c>
      <c r="H50" s="81">
        <f t="shared" si="11"/>
        <v>1214</v>
      </c>
    </row>
    <row r="51" spans="1:10" ht="13.15">
      <c r="A51" s="343"/>
      <c r="B51" s="343"/>
      <c r="C51" s="13"/>
      <c r="D51" s="13"/>
      <c r="E51" s="82">
        <f t="shared" si="11"/>
        <v>0.36338824930527985</v>
      </c>
      <c r="F51" s="82">
        <f t="shared" si="11"/>
        <v>0.51071853910281861</v>
      </c>
      <c r="G51" s="82">
        <f t="shared" si="11"/>
        <v>6.5651052004763802E-2</v>
      </c>
      <c r="H51" s="82">
        <f t="shared" si="11"/>
        <v>6.0242159587137752E-2</v>
      </c>
    </row>
    <row r="52" spans="1:10" ht="15">
      <c r="A52" s="343"/>
      <c r="B52" s="343"/>
      <c r="C52" s="83"/>
      <c r="D52" s="13"/>
      <c r="E52" s="84">
        <f>E51*$C$49</f>
        <v>108206.95311814132</v>
      </c>
      <c r="F52" s="84">
        <f>F51*$C$49</f>
        <v>152077.83169355599</v>
      </c>
      <c r="G52" s="84">
        <f>G51*$C$49</f>
        <v>19549.064451085753</v>
      </c>
      <c r="H52" s="84">
        <f>H51*$C$49</f>
        <v>17938.446140300908</v>
      </c>
    </row>
    <row r="53" spans="1:10" ht="15">
      <c r="A53" s="85" t="s">
        <v>32</v>
      </c>
      <c r="B53" s="18"/>
      <c r="C53" s="83"/>
      <c r="D53" s="13"/>
      <c r="E53" s="86" t="s">
        <v>19</v>
      </c>
      <c r="F53" s="86" t="s">
        <v>19</v>
      </c>
      <c r="G53" s="86" t="s">
        <v>19</v>
      </c>
      <c r="H53" s="86" t="s">
        <v>19</v>
      </c>
    </row>
    <row r="54" spans="1:10" ht="18" customHeight="1" thickBot="1">
      <c r="A54" s="13"/>
      <c r="B54" s="13"/>
      <c r="C54" s="83"/>
      <c r="D54" s="13"/>
      <c r="E54" s="87" t="str">
        <f>E33</f>
        <v>SGB XI</v>
      </c>
      <c r="F54" s="93" t="str">
        <f>F33</f>
        <v>SGB V</v>
      </c>
      <c r="G54" s="93" t="str">
        <f>G33</f>
        <v>SGB XII</v>
      </c>
      <c r="H54" s="94" t="str">
        <f>H33</f>
        <v>Privatzahler</v>
      </c>
    </row>
    <row r="55" spans="1:10" ht="15.4" thickBot="1">
      <c r="A55" s="72" t="s">
        <v>33</v>
      </c>
      <c r="B55" s="13"/>
      <c r="C55" s="83"/>
      <c r="D55" s="88" t="s">
        <v>23</v>
      </c>
      <c r="E55" s="89">
        <f>E48+E52</f>
        <v>257676.24303941778</v>
      </c>
      <c r="F55" s="90">
        <f>F48+F52</f>
        <v>197936.1230133108</v>
      </c>
      <c r="G55" s="90">
        <f>G48+G52</f>
        <v>48125.131524645563</v>
      </c>
      <c r="H55" s="95">
        <f>H48+H52</f>
        <v>36262.502422625868</v>
      </c>
    </row>
    <row r="56" spans="1:10">
      <c r="A56" s="13"/>
      <c r="B56" s="13"/>
      <c r="C56" s="83"/>
      <c r="D56" s="13"/>
      <c r="E56" s="13"/>
      <c r="F56" s="13"/>
      <c r="G56" s="13"/>
      <c r="H56" s="13"/>
    </row>
    <row r="57" spans="1:10">
      <c r="A57" s="13"/>
      <c r="B57" s="13"/>
      <c r="C57" s="83"/>
      <c r="D57" s="13"/>
      <c r="E57" s="13"/>
      <c r="F57" s="13"/>
      <c r="G57" s="13"/>
      <c r="H57" s="13"/>
    </row>
    <row r="58" spans="1:10">
      <c r="A58" s="13"/>
      <c r="B58" s="13"/>
      <c r="C58" s="83"/>
      <c r="D58" s="13"/>
      <c r="E58" s="13"/>
      <c r="F58" s="13"/>
      <c r="G58" s="13"/>
      <c r="H58" s="13"/>
    </row>
    <row r="59" spans="1:10">
      <c r="A59" s="13"/>
      <c r="B59" s="13"/>
      <c r="C59" s="83"/>
      <c r="D59" s="13"/>
      <c r="E59" s="166" t="s">
        <v>22</v>
      </c>
      <c r="F59" s="165" t="s">
        <v>22</v>
      </c>
      <c r="G59" s="165" t="s">
        <v>22</v>
      </c>
      <c r="H59" s="167" t="s">
        <v>22</v>
      </c>
    </row>
    <row r="60" spans="1:10">
      <c r="A60" s="13"/>
      <c r="B60" s="13"/>
      <c r="C60" s="83"/>
      <c r="D60" s="13"/>
      <c r="E60" s="368" t="s">
        <v>57</v>
      </c>
      <c r="F60" s="356" t="s">
        <v>4</v>
      </c>
      <c r="G60" s="358" t="s">
        <v>44</v>
      </c>
      <c r="H60" s="354" t="s">
        <v>20</v>
      </c>
    </row>
    <row r="61" spans="1:10" ht="18" customHeight="1" thickBot="1">
      <c r="A61" s="333" t="s">
        <v>40</v>
      </c>
      <c r="B61" s="333"/>
      <c r="C61" s="13"/>
      <c r="D61" s="13"/>
      <c r="E61" s="369"/>
      <c r="F61" s="357"/>
      <c r="G61" s="359"/>
      <c r="H61" s="355"/>
    </row>
    <row r="62" spans="1:10" ht="15.4" thickBot="1">
      <c r="A62" s="333"/>
      <c r="B62" s="333"/>
      <c r="C62" s="13"/>
      <c r="D62" s="88" t="s">
        <v>24</v>
      </c>
      <c r="E62" s="96">
        <v>283763</v>
      </c>
      <c r="F62" s="97">
        <v>184242</v>
      </c>
      <c r="G62" s="98">
        <v>37292</v>
      </c>
      <c r="H62" s="168">
        <v>34703</v>
      </c>
    </row>
    <row r="63" spans="1:10" ht="13.15" thickBot="1">
      <c r="A63" s="333"/>
      <c r="B63" s="333"/>
      <c r="C63" s="13"/>
      <c r="D63" s="13"/>
      <c r="E63" s="92"/>
      <c r="F63" s="54"/>
      <c r="G63" s="54"/>
      <c r="H63" s="54"/>
    </row>
    <row r="64" spans="1:10" ht="15.4" thickBot="1">
      <c r="A64" s="18"/>
      <c r="B64" s="18"/>
      <c r="C64" s="13"/>
      <c r="D64" s="88" t="s">
        <v>27</v>
      </c>
      <c r="E64" s="119">
        <f>E62-E55</f>
        <v>26086.756960582221</v>
      </c>
      <c r="F64" s="120">
        <f>F62-F55</f>
        <v>-13694.123013310804</v>
      </c>
      <c r="G64" s="120">
        <f>G62-G55</f>
        <v>-10833.131524645563</v>
      </c>
      <c r="H64" s="121">
        <f>H62-H55</f>
        <v>-1559.5024226258683</v>
      </c>
      <c r="J64" s="91"/>
    </row>
    <row r="65" spans="1:8" ht="15.4" thickBot="1">
      <c r="A65" s="13"/>
      <c r="B65" s="13"/>
      <c r="C65" s="13"/>
      <c r="D65" s="88" t="s">
        <v>25</v>
      </c>
      <c r="E65" s="365">
        <f>SUM(E64:H64)</f>
        <v>-1.4551915228366852E-11</v>
      </c>
      <c r="F65" s="366"/>
      <c r="G65" s="366"/>
      <c r="H65" s="367"/>
    </row>
    <row r="66" spans="1:8" ht="17.25">
      <c r="A66" s="13"/>
      <c r="B66" s="13"/>
      <c r="C66" s="122"/>
      <c r="D66" s="122"/>
      <c r="E66" s="124"/>
      <c r="F66" s="124"/>
      <c r="G66" s="124"/>
      <c r="H66" s="124"/>
    </row>
    <row r="67" spans="1:8" ht="17.25">
      <c r="A67" s="13"/>
      <c r="B67" s="13"/>
      <c r="C67" s="122"/>
      <c r="D67" s="122"/>
      <c r="E67" s="123"/>
      <c r="F67" s="123"/>
      <c r="G67" s="123"/>
      <c r="H67" s="123"/>
    </row>
    <row r="68" spans="1:8">
      <c r="A68" s="13"/>
      <c r="B68" s="13"/>
      <c r="C68" s="13"/>
      <c r="D68" s="13"/>
      <c r="E68" s="13"/>
      <c r="F68" s="13"/>
      <c r="G68" s="13"/>
      <c r="H68" s="13"/>
    </row>
    <row r="69" spans="1:8">
      <c r="A69" s="13"/>
      <c r="B69" s="13"/>
      <c r="C69" s="13"/>
      <c r="D69" s="13"/>
      <c r="E69" s="13"/>
      <c r="F69" s="13"/>
      <c r="G69" s="13"/>
      <c r="H69" s="13"/>
    </row>
    <row r="70" spans="1:8">
      <c r="A70" s="13"/>
      <c r="B70" s="13"/>
      <c r="C70" s="13"/>
      <c r="D70" s="13"/>
      <c r="E70" s="13"/>
      <c r="F70" s="13"/>
      <c r="G70" s="13"/>
      <c r="H70" s="13"/>
    </row>
    <row r="71" spans="1:8">
      <c r="A71" s="13"/>
      <c r="B71" s="13"/>
      <c r="C71" s="13"/>
      <c r="D71" s="13"/>
      <c r="E71" s="13"/>
      <c r="F71" s="13"/>
      <c r="G71" s="13"/>
      <c r="H71" s="13"/>
    </row>
    <row r="72" spans="1:8">
      <c r="A72" s="13"/>
      <c r="B72" s="13"/>
      <c r="C72" s="13"/>
      <c r="D72" s="13"/>
      <c r="E72" s="13"/>
      <c r="F72" s="13"/>
      <c r="G72" s="13"/>
      <c r="H72" s="13"/>
    </row>
    <row r="73" spans="1:8">
      <c r="A73" s="13"/>
      <c r="B73" s="13"/>
      <c r="C73" s="13"/>
      <c r="D73" s="13"/>
      <c r="E73" s="13"/>
      <c r="F73" s="13"/>
      <c r="G73" s="13"/>
      <c r="H73" s="13"/>
    </row>
    <row r="74" spans="1:8">
      <c r="A74" s="13"/>
      <c r="B74" s="13"/>
      <c r="C74" s="13"/>
      <c r="D74" s="13"/>
      <c r="E74" s="13"/>
      <c r="F74" s="13"/>
      <c r="G74" s="13"/>
      <c r="H74" s="13"/>
    </row>
    <row r="75" spans="1:8">
      <c r="A75" s="13"/>
      <c r="B75" s="13"/>
      <c r="C75" s="13"/>
      <c r="D75" s="13"/>
      <c r="E75" s="13"/>
      <c r="F75" s="13"/>
      <c r="G75" s="13"/>
      <c r="H75" s="13"/>
    </row>
    <row r="76" spans="1:8">
      <c r="A76" s="13"/>
      <c r="B76" s="13"/>
      <c r="C76" s="13"/>
      <c r="D76" s="13"/>
      <c r="E76" s="13"/>
      <c r="F76" s="13"/>
      <c r="G76" s="13"/>
      <c r="H76" s="13"/>
    </row>
    <row r="77" spans="1:8">
      <c r="A77" s="13"/>
      <c r="B77" s="13"/>
      <c r="C77" s="13"/>
      <c r="D77" s="13"/>
      <c r="E77" s="13"/>
      <c r="F77" s="13"/>
      <c r="G77" s="13"/>
      <c r="H77" s="13"/>
    </row>
    <row r="78" spans="1:8">
      <c r="A78" s="13"/>
      <c r="B78" s="13"/>
      <c r="C78" s="13"/>
      <c r="D78" s="13"/>
      <c r="E78" s="13"/>
      <c r="F78" s="13"/>
      <c r="G78" s="13"/>
      <c r="H78" s="13"/>
    </row>
  </sheetData>
  <mergeCells count="49">
    <mergeCell ref="F33:F34"/>
    <mergeCell ref="G33:G34"/>
    <mergeCell ref="H33:H34"/>
    <mergeCell ref="E33:E34"/>
    <mergeCell ref="A11:A12"/>
    <mergeCell ref="A13:A14"/>
    <mergeCell ref="A17:A18"/>
    <mergeCell ref="A19:A20"/>
    <mergeCell ref="B17:B18"/>
    <mergeCell ref="A15:A16"/>
    <mergeCell ref="B11:B12"/>
    <mergeCell ref="B13:B14"/>
    <mergeCell ref="A30:D30"/>
    <mergeCell ref="A21:A22"/>
    <mergeCell ref="E65:H65"/>
    <mergeCell ref="E60:E61"/>
    <mergeCell ref="F60:F61"/>
    <mergeCell ref="G60:G61"/>
    <mergeCell ref="H60:H61"/>
    <mergeCell ref="A1:H1"/>
    <mergeCell ref="E26:H28"/>
    <mergeCell ref="B21:B22"/>
    <mergeCell ref="E8:E9"/>
    <mergeCell ref="B19:B20"/>
    <mergeCell ref="E4:G4"/>
    <mergeCell ref="A5:B7"/>
    <mergeCell ref="B8:B9"/>
    <mergeCell ref="C6:C7"/>
    <mergeCell ref="D6:D7"/>
    <mergeCell ref="H8:H9"/>
    <mergeCell ref="F8:F9"/>
    <mergeCell ref="G8:G9"/>
    <mergeCell ref="B15:B16"/>
    <mergeCell ref="B40:B41"/>
    <mergeCell ref="A61:B63"/>
    <mergeCell ref="C31:C32"/>
    <mergeCell ref="D31:D32"/>
    <mergeCell ref="B44:B45"/>
    <mergeCell ref="B42:B43"/>
    <mergeCell ref="A40:A41"/>
    <mergeCell ref="C49:D49"/>
    <mergeCell ref="A42:A43"/>
    <mergeCell ref="A44:A45"/>
    <mergeCell ref="A50:B52"/>
    <mergeCell ref="A36:A37"/>
    <mergeCell ref="A38:A39"/>
    <mergeCell ref="B36:B37"/>
    <mergeCell ref="B38:B39"/>
    <mergeCell ref="B33:B35"/>
  </mergeCells>
  <phoneticPr fontId="0" type="noConversion"/>
  <pageMargins left="0.78740157480314965" right="0.78740157480314965" top="0.59055118110236227" bottom="0.59055118110236227" header="0.39370078740157483" footer="0.39370078740157483"/>
  <pageSetup paperSize="9" scale="98" fitToHeight="0" orientation="landscape" horizontalDpi="96" verticalDpi="96" r:id="rId1"/>
  <headerFooter alignWithMargins="0">
    <oddFooter>&amp;L&amp;8© 2002 - 2014 Thomas Sießegger
Datei: &amp;F, Mappe: &amp;A&amp;R&amp;8Seite &amp;P</oddFooter>
  </headerFooter>
  <rowBreaks count="2" manualBreakCount="2">
    <brk id="28" max="7" man="1"/>
    <brk id="58" max="7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94973-F735-4324-9E9F-637DC351D7BA}">
  <sheetPr>
    <pageSetUpPr fitToPage="1"/>
  </sheetPr>
  <dimension ref="A1:H92"/>
  <sheetViews>
    <sheetView tabSelected="1" topLeftCell="A70" zoomScale="115" workbookViewId="0">
      <selection activeCell="A45" sqref="A45:H91"/>
    </sheetView>
  </sheetViews>
  <sheetFormatPr baseColWidth="10" defaultColWidth="12.73046875" defaultRowHeight="14.25"/>
  <cols>
    <col min="1" max="1" width="11.46484375" style="178" customWidth="1"/>
    <col min="2" max="2" width="32.1328125" style="178" customWidth="1"/>
    <col min="3" max="7" width="18.73046875" style="178" customWidth="1"/>
    <col min="8" max="8" width="15.73046875" style="178" customWidth="1"/>
    <col min="9" max="16384" width="12.73046875" style="178"/>
  </cols>
  <sheetData>
    <row r="1" spans="1:8" ht="31.9">
      <c r="A1" s="177" t="s">
        <v>143</v>
      </c>
      <c r="F1" s="179"/>
    </row>
    <row r="2" spans="1:8" ht="21">
      <c r="A2" s="319" t="s">
        <v>51</v>
      </c>
      <c r="B2" s="320"/>
      <c r="C2" s="321"/>
      <c r="D2" s="180" t="s">
        <v>52</v>
      </c>
    </row>
    <row r="3" spans="1:8">
      <c r="C3" s="181"/>
    </row>
    <row r="4" spans="1:8" ht="15" customHeight="1">
      <c r="A4" s="325" t="s">
        <v>53</v>
      </c>
      <c r="B4" s="325"/>
      <c r="C4" s="376" t="s">
        <v>176</v>
      </c>
      <c r="D4" s="376" t="s">
        <v>177</v>
      </c>
      <c r="E4" s="379" t="s">
        <v>54</v>
      </c>
      <c r="F4" s="379"/>
      <c r="G4" s="373" t="s">
        <v>178</v>
      </c>
    </row>
    <row r="5" spans="1:8" ht="15" customHeight="1">
      <c r="A5" s="325"/>
      <c r="B5" s="325"/>
      <c r="C5" s="377"/>
      <c r="D5" s="377"/>
      <c r="E5" s="380" t="s">
        <v>55</v>
      </c>
      <c r="F5" s="382" t="s">
        <v>179</v>
      </c>
      <c r="G5" s="374"/>
      <c r="H5" s="182"/>
    </row>
    <row r="6" spans="1:8" ht="36" customHeight="1">
      <c r="A6" s="327"/>
      <c r="B6" s="327"/>
      <c r="C6" s="378"/>
      <c r="D6" s="378"/>
      <c r="E6" s="381"/>
      <c r="F6" s="383"/>
      <c r="G6" s="375"/>
      <c r="H6" s="277" t="s">
        <v>56</v>
      </c>
    </row>
    <row r="7" spans="1:8" ht="15" customHeight="1">
      <c r="A7" s="297" t="s">
        <v>57</v>
      </c>
      <c r="B7" s="186" t="s">
        <v>144</v>
      </c>
      <c r="C7" s="187"/>
      <c r="D7" s="187"/>
      <c r="E7" s="187"/>
      <c r="F7" s="187"/>
      <c r="G7" s="188"/>
      <c r="H7" s="189">
        <f t="shared" ref="H7:H14" si="0">SUM(C7:G7)</f>
        <v>0</v>
      </c>
    </row>
    <row r="8" spans="1:8" ht="15" customHeight="1">
      <c r="A8" s="297"/>
      <c r="B8" s="190" t="s">
        <v>58</v>
      </c>
      <c r="C8" s="191"/>
      <c r="D8" s="191"/>
      <c r="E8" s="191"/>
      <c r="F8" s="191"/>
      <c r="G8" s="192"/>
      <c r="H8" s="193">
        <f t="shared" si="0"/>
        <v>0</v>
      </c>
    </row>
    <row r="9" spans="1:8">
      <c r="A9" s="297" t="s">
        <v>4</v>
      </c>
      <c r="B9" s="186" t="s">
        <v>144</v>
      </c>
      <c r="C9" s="187"/>
      <c r="D9" s="187"/>
      <c r="E9" s="187"/>
      <c r="F9" s="187"/>
      <c r="G9" s="188"/>
      <c r="H9" s="189">
        <f t="shared" si="0"/>
        <v>0</v>
      </c>
    </row>
    <row r="10" spans="1:8">
      <c r="A10" s="297"/>
      <c r="B10" s="190" t="s">
        <v>58</v>
      </c>
      <c r="C10" s="191"/>
      <c r="D10" s="191"/>
      <c r="E10" s="191"/>
      <c r="F10" s="191"/>
      <c r="G10" s="192"/>
      <c r="H10" s="193">
        <f t="shared" si="0"/>
        <v>0</v>
      </c>
    </row>
    <row r="11" spans="1:8">
      <c r="A11" s="297" t="s">
        <v>44</v>
      </c>
      <c r="B11" s="186" t="s">
        <v>144</v>
      </c>
      <c r="C11" s="187"/>
      <c r="D11" s="187"/>
      <c r="E11" s="187"/>
      <c r="F11" s="187"/>
      <c r="G11" s="188"/>
      <c r="H11" s="189">
        <f t="shared" si="0"/>
        <v>0</v>
      </c>
    </row>
    <row r="12" spans="1:8">
      <c r="A12" s="297"/>
      <c r="B12" s="190" t="s">
        <v>58</v>
      </c>
      <c r="C12" s="191"/>
      <c r="D12" s="191"/>
      <c r="E12" s="191"/>
      <c r="F12" s="191"/>
      <c r="G12" s="192"/>
      <c r="H12" s="193">
        <f t="shared" si="0"/>
        <v>0</v>
      </c>
    </row>
    <row r="13" spans="1:8">
      <c r="A13" s="297" t="s">
        <v>59</v>
      </c>
      <c r="B13" s="186" t="s">
        <v>144</v>
      </c>
      <c r="C13" s="187"/>
      <c r="D13" s="187"/>
      <c r="E13" s="187"/>
      <c r="F13" s="187"/>
      <c r="G13" s="188"/>
      <c r="H13" s="189">
        <f t="shared" si="0"/>
        <v>0</v>
      </c>
    </row>
    <row r="14" spans="1:8" ht="14.65" thickBot="1">
      <c r="A14" s="324"/>
      <c r="B14" s="190" t="s">
        <v>58</v>
      </c>
      <c r="C14" s="194"/>
      <c r="D14" s="194"/>
      <c r="E14" s="194"/>
      <c r="F14" s="194"/>
      <c r="G14" s="195"/>
      <c r="H14" s="193">
        <f t="shared" si="0"/>
        <v>0</v>
      </c>
    </row>
    <row r="15" spans="1:8" ht="14.65" thickTop="1">
      <c r="A15" s="300" t="s">
        <v>60</v>
      </c>
      <c r="B15" s="196" t="s">
        <v>144</v>
      </c>
      <c r="C15" s="197">
        <f t="shared" ref="C15:H16" si="1">C7+C9+C11+C13</f>
        <v>0</v>
      </c>
      <c r="D15" s="197">
        <f t="shared" si="1"/>
        <v>0</v>
      </c>
      <c r="E15" s="197">
        <f t="shared" si="1"/>
        <v>0</v>
      </c>
      <c r="F15" s="197">
        <f t="shared" si="1"/>
        <v>0</v>
      </c>
      <c r="G15" s="198">
        <f t="shared" si="1"/>
        <v>0</v>
      </c>
      <c r="H15" s="199">
        <f t="shared" si="1"/>
        <v>0</v>
      </c>
    </row>
    <row r="16" spans="1:8">
      <c r="A16" s="301"/>
      <c r="B16" s="190" t="s">
        <v>61</v>
      </c>
      <c r="C16" s="200">
        <f t="shared" si="1"/>
        <v>0</v>
      </c>
      <c r="D16" s="200">
        <f t="shared" si="1"/>
        <v>0</v>
      </c>
      <c r="E16" s="200">
        <f t="shared" si="1"/>
        <v>0</v>
      </c>
      <c r="F16" s="200">
        <f t="shared" si="1"/>
        <v>0</v>
      </c>
      <c r="G16" s="201">
        <f t="shared" si="1"/>
        <v>0</v>
      </c>
      <c r="H16" s="202">
        <f t="shared" si="1"/>
        <v>0</v>
      </c>
    </row>
    <row r="17" spans="1:8">
      <c r="A17" s="302"/>
      <c r="B17" s="190" t="s">
        <v>62</v>
      </c>
      <c r="C17" s="200">
        <f t="shared" ref="C17:H17" si="2">SUM(C7:C14)</f>
        <v>0</v>
      </c>
      <c r="D17" s="200">
        <f t="shared" si="2"/>
        <v>0</v>
      </c>
      <c r="E17" s="200">
        <f t="shared" si="2"/>
        <v>0</v>
      </c>
      <c r="F17" s="200">
        <f t="shared" si="2"/>
        <v>0</v>
      </c>
      <c r="G17" s="201">
        <f t="shared" si="2"/>
        <v>0</v>
      </c>
      <c r="H17" s="202">
        <f t="shared" si="2"/>
        <v>0</v>
      </c>
    </row>
    <row r="18" spans="1:8">
      <c r="B18" s="203" t="s">
        <v>63</v>
      </c>
    </row>
    <row r="19" spans="1:8" ht="15.75">
      <c r="A19" s="204"/>
      <c r="B19" s="205" t="s">
        <v>145</v>
      </c>
      <c r="C19" s="206" t="e">
        <f t="shared" ref="C19:H19" si="3">C15/C27</f>
        <v>#DIV/0!</v>
      </c>
      <c r="D19" s="206" t="e">
        <f t="shared" si="3"/>
        <v>#DIV/0!</v>
      </c>
      <c r="E19" s="206" t="e">
        <f t="shared" si="3"/>
        <v>#DIV/0!</v>
      </c>
      <c r="F19" s="206" t="e">
        <f t="shared" si="3"/>
        <v>#DIV/0!</v>
      </c>
      <c r="G19" s="206" t="e">
        <f t="shared" si="3"/>
        <v>#DIV/0!</v>
      </c>
      <c r="H19" s="206" t="e">
        <f t="shared" si="3"/>
        <v>#DIV/0!</v>
      </c>
    </row>
    <row r="20" spans="1:8" ht="15.75">
      <c r="A20" s="207"/>
      <c r="B20" s="208" t="s">
        <v>64</v>
      </c>
      <c r="C20" s="209" t="e">
        <f t="shared" ref="C20:H20" si="4">C16/C27</f>
        <v>#DIV/0!</v>
      </c>
      <c r="D20" s="209" t="e">
        <f t="shared" si="4"/>
        <v>#DIV/0!</v>
      </c>
      <c r="E20" s="209" t="e">
        <f t="shared" si="4"/>
        <v>#DIV/0!</v>
      </c>
      <c r="F20" s="209" t="e">
        <f t="shared" si="4"/>
        <v>#DIV/0!</v>
      </c>
      <c r="G20" s="209" t="e">
        <f t="shared" si="4"/>
        <v>#DIV/0!</v>
      </c>
      <c r="H20" s="209" t="e">
        <f t="shared" si="4"/>
        <v>#DIV/0!</v>
      </c>
    </row>
    <row r="21" spans="1:8" ht="8.1" customHeight="1">
      <c r="B21" s="210"/>
    </row>
    <row r="22" spans="1:8" ht="15.75">
      <c r="A22" s="178" t="s">
        <v>65</v>
      </c>
      <c r="B22" s="210"/>
    </row>
    <row r="23" spans="1:8" ht="15.75">
      <c r="A23" s="211" t="s">
        <v>66</v>
      </c>
      <c r="B23" s="210"/>
      <c r="C23" s="191"/>
      <c r="D23" s="191"/>
      <c r="E23" s="191"/>
      <c r="F23" s="191"/>
      <c r="G23" s="192"/>
      <c r="H23" s="193">
        <f>SUM(C23:G23)</f>
        <v>0</v>
      </c>
    </row>
    <row r="24" spans="1:8" ht="15.75">
      <c r="A24" s="211" t="s">
        <v>67</v>
      </c>
      <c r="B24" s="210"/>
      <c r="C24" s="191"/>
      <c r="D24" s="191"/>
      <c r="E24" s="191"/>
      <c r="F24" s="191"/>
      <c r="G24" s="192"/>
      <c r="H24" s="193">
        <f>SUM(C24:G24)</f>
        <v>0</v>
      </c>
    </row>
    <row r="25" spans="1:8" ht="15.75">
      <c r="A25" s="178" t="s">
        <v>68</v>
      </c>
      <c r="B25" s="210"/>
      <c r="C25" s="212" t="e">
        <f t="shared" ref="C25:H25" si="5">(C23+C24)/C27</f>
        <v>#DIV/0!</v>
      </c>
      <c r="D25" s="212" t="e">
        <f t="shared" si="5"/>
        <v>#DIV/0!</v>
      </c>
      <c r="E25" s="212" t="e">
        <f t="shared" si="5"/>
        <v>#DIV/0!</v>
      </c>
      <c r="F25" s="212" t="e">
        <f t="shared" si="5"/>
        <v>#DIV/0!</v>
      </c>
      <c r="G25" s="212" t="e">
        <f t="shared" si="5"/>
        <v>#DIV/0!</v>
      </c>
      <c r="H25" s="212" t="e">
        <f t="shared" si="5"/>
        <v>#DIV/0!</v>
      </c>
    </row>
    <row r="26" spans="1:8" ht="8.1" customHeight="1">
      <c r="A26" s="211"/>
      <c r="B26" s="210"/>
    </row>
    <row r="27" spans="1:8" ht="15.75">
      <c r="A27" s="213" t="s">
        <v>69</v>
      </c>
      <c r="B27" s="210"/>
      <c r="C27" s="214">
        <f t="shared" ref="C27:H27" si="6">C17+C23+C24</f>
        <v>0</v>
      </c>
      <c r="D27" s="214">
        <f t="shared" si="6"/>
        <v>0</v>
      </c>
      <c r="E27" s="214">
        <f t="shared" si="6"/>
        <v>0</v>
      </c>
      <c r="F27" s="214">
        <f t="shared" si="6"/>
        <v>0</v>
      </c>
      <c r="G27" s="215">
        <f t="shared" si="6"/>
        <v>0</v>
      </c>
      <c r="H27" s="216">
        <f t="shared" si="6"/>
        <v>0</v>
      </c>
    </row>
    <row r="28" spans="1:8" ht="15.75">
      <c r="A28" s="213"/>
      <c r="B28" s="210"/>
      <c r="C28" s="217" t="e">
        <f t="shared" ref="C28:H28" si="7">C19+C20+C25</f>
        <v>#DIV/0!</v>
      </c>
      <c r="D28" s="217" t="e">
        <f t="shared" si="7"/>
        <v>#DIV/0!</v>
      </c>
      <c r="E28" s="217" t="e">
        <f t="shared" si="7"/>
        <v>#DIV/0!</v>
      </c>
      <c r="F28" s="217" t="e">
        <f t="shared" si="7"/>
        <v>#DIV/0!</v>
      </c>
      <c r="G28" s="217" t="e">
        <f t="shared" si="7"/>
        <v>#DIV/0!</v>
      </c>
      <c r="H28" s="217" t="e">
        <f t="shared" si="7"/>
        <v>#DIV/0!</v>
      </c>
    </row>
    <row r="30" spans="1:8" ht="15" customHeight="1">
      <c r="A30" s="325" t="s">
        <v>70</v>
      </c>
      <c r="B30" s="325"/>
      <c r="C30" s="376" t="s">
        <v>176</v>
      </c>
      <c r="D30" s="376" t="s">
        <v>177</v>
      </c>
      <c r="E30" s="379" t="s">
        <v>54</v>
      </c>
      <c r="F30" s="379"/>
      <c r="G30" s="373" t="s">
        <v>178</v>
      </c>
    </row>
    <row r="31" spans="1:8" ht="15" customHeight="1">
      <c r="A31" s="325"/>
      <c r="B31" s="325"/>
      <c r="C31" s="377"/>
      <c r="D31" s="377"/>
      <c r="E31" s="380" t="s">
        <v>55</v>
      </c>
      <c r="F31" s="382" t="s">
        <v>179</v>
      </c>
      <c r="G31" s="374"/>
      <c r="H31" s="182"/>
    </row>
    <row r="32" spans="1:8" ht="36" customHeight="1">
      <c r="A32" s="327"/>
      <c r="B32" s="327"/>
      <c r="C32" s="378"/>
      <c r="D32" s="378"/>
      <c r="E32" s="381"/>
      <c r="F32" s="383"/>
      <c r="G32" s="375"/>
      <c r="H32" s="277" t="s">
        <v>56</v>
      </c>
    </row>
    <row r="33" spans="1:8" ht="44.1" customHeight="1">
      <c r="A33" s="303" t="s">
        <v>180</v>
      </c>
      <c r="B33" s="303"/>
      <c r="C33" s="219">
        <v>23</v>
      </c>
      <c r="D33" s="219"/>
      <c r="E33" s="219"/>
      <c r="F33" s="219"/>
      <c r="G33" s="220"/>
      <c r="H33" s="221">
        <f>SUM(C33:G33)</f>
        <v>23</v>
      </c>
    </row>
    <row r="34" spans="1:8" ht="44.1" customHeight="1">
      <c r="A34" s="304" t="s">
        <v>146</v>
      </c>
      <c r="B34" s="304"/>
      <c r="C34" s="222"/>
      <c r="D34" s="222"/>
      <c r="E34" s="222"/>
      <c r="F34" s="222"/>
      <c r="G34" s="223"/>
      <c r="H34" s="221">
        <f>SUM(C34:G34)</f>
        <v>0</v>
      </c>
    </row>
    <row r="35" spans="1:8" ht="44.1" customHeight="1" thickBot="1">
      <c r="A35" s="305" t="s">
        <v>147</v>
      </c>
      <c r="B35" s="305"/>
      <c r="C35" s="224"/>
      <c r="D35" s="224"/>
      <c r="E35" s="224"/>
      <c r="F35" s="224"/>
      <c r="G35" s="225"/>
      <c r="H35" s="226">
        <f>SUM(C35:G35)</f>
        <v>0</v>
      </c>
    </row>
    <row r="36" spans="1:8" ht="18" customHeight="1" thickTop="1">
      <c r="A36" s="298" t="s">
        <v>86</v>
      </c>
      <c r="B36" s="299"/>
      <c r="C36" s="227">
        <f t="shared" ref="C36:H36" si="8">SUM(C33:C35)</f>
        <v>23</v>
      </c>
      <c r="D36" s="227">
        <f t="shared" si="8"/>
        <v>0</v>
      </c>
      <c r="E36" s="227">
        <f t="shared" si="8"/>
        <v>0</v>
      </c>
      <c r="F36" s="227">
        <f t="shared" si="8"/>
        <v>0</v>
      </c>
      <c r="G36" s="228">
        <f t="shared" si="8"/>
        <v>0</v>
      </c>
      <c r="H36" s="229">
        <f t="shared" si="8"/>
        <v>23</v>
      </c>
    </row>
    <row r="37" spans="1:8">
      <c r="B37" s="203" t="s">
        <v>63</v>
      </c>
    </row>
    <row r="38" spans="1:8" ht="15.75">
      <c r="A38" s="204"/>
      <c r="B38" s="205" t="s">
        <v>145</v>
      </c>
      <c r="C38" s="206">
        <f t="shared" ref="C38:H38" si="9">(C35+($D$41*C34))/C36</f>
        <v>0</v>
      </c>
      <c r="D38" s="206" t="e">
        <f t="shared" si="9"/>
        <v>#DIV/0!</v>
      </c>
      <c r="E38" s="206" t="e">
        <f t="shared" si="9"/>
        <v>#DIV/0!</v>
      </c>
      <c r="F38" s="206" t="e">
        <f t="shared" si="9"/>
        <v>#DIV/0!</v>
      </c>
      <c r="G38" s="206" t="e">
        <f t="shared" si="9"/>
        <v>#DIV/0!</v>
      </c>
      <c r="H38" s="206">
        <f t="shared" si="9"/>
        <v>0</v>
      </c>
    </row>
    <row r="39" spans="1:8">
      <c r="B39" s="203"/>
    </row>
    <row r="40" spans="1:8" ht="16.149999999999999" thickBot="1">
      <c r="A40" s="230" t="s">
        <v>148</v>
      </c>
    </row>
    <row r="41" spans="1:8" ht="40.049999999999997" customHeight="1" thickTop="1" thickBot="1">
      <c r="C41" s="278" t="s">
        <v>149</v>
      </c>
      <c r="D41" s="279">
        <v>0.5</v>
      </c>
      <c r="E41" s="387" t="s">
        <v>71</v>
      </c>
      <c r="F41" s="388"/>
      <c r="G41" s="280">
        <f>1-D41</f>
        <v>0.5</v>
      </c>
    </row>
    <row r="42" spans="1:8" ht="40.049999999999997" customHeight="1" thickTop="1">
      <c r="A42" s="386" t="s">
        <v>150</v>
      </c>
      <c r="B42" s="386"/>
      <c r="C42" s="386"/>
      <c r="D42" s="386"/>
      <c r="E42" s="386"/>
      <c r="F42" s="386"/>
      <c r="G42" s="386"/>
      <c r="H42" s="386"/>
    </row>
    <row r="45" spans="1:8" ht="23.25">
      <c r="A45" s="234" t="s">
        <v>72</v>
      </c>
    </row>
    <row r="46" spans="1:8" ht="8.1" customHeight="1"/>
    <row r="47" spans="1:8">
      <c r="A47" s="211" t="s">
        <v>73</v>
      </c>
      <c r="G47" s="235"/>
    </row>
    <row r="48" spans="1:8">
      <c r="A48" s="211" t="s">
        <v>74</v>
      </c>
      <c r="G48" s="235"/>
    </row>
    <row r="49" spans="1:8">
      <c r="A49" s="211" t="s">
        <v>75</v>
      </c>
      <c r="G49" s="235"/>
    </row>
    <row r="50" spans="1:8" ht="15" customHeight="1">
      <c r="A50" s="313" t="s">
        <v>151</v>
      </c>
      <c r="B50" s="314"/>
      <c r="C50" s="376" t="s">
        <v>176</v>
      </c>
      <c r="D50" s="376" t="s">
        <v>177</v>
      </c>
      <c r="E50" s="379" t="s">
        <v>54</v>
      </c>
      <c r="F50" s="379"/>
      <c r="G50" s="373" t="s">
        <v>178</v>
      </c>
    </row>
    <row r="51" spans="1:8" ht="15" customHeight="1">
      <c r="A51" s="313"/>
      <c r="B51" s="314"/>
      <c r="C51" s="377"/>
      <c r="D51" s="377"/>
      <c r="E51" s="380" t="s">
        <v>55</v>
      </c>
      <c r="F51" s="382" t="s">
        <v>179</v>
      </c>
      <c r="G51" s="374"/>
      <c r="H51" s="182"/>
    </row>
    <row r="52" spans="1:8" ht="36" customHeight="1">
      <c r="A52" s="315"/>
      <c r="B52" s="316"/>
      <c r="C52" s="378"/>
      <c r="D52" s="378"/>
      <c r="E52" s="381"/>
      <c r="F52" s="383"/>
      <c r="G52" s="375"/>
      <c r="H52" s="281" t="s">
        <v>56</v>
      </c>
    </row>
    <row r="53" spans="1:8">
      <c r="A53" s="317" t="s">
        <v>76</v>
      </c>
      <c r="B53" s="318"/>
      <c r="C53" s="235"/>
      <c r="D53" s="235"/>
      <c r="E53" s="235"/>
      <c r="F53" s="235"/>
      <c r="G53" s="235"/>
      <c r="H53" s="236">
        <f>SUM(C53:G53)</f>
        <v>0</v>
      </c>
    </row>
    <row r="55" spans="1:8" ht="15.75">
      <c r="A55" s="237" t="s">
        <v>77</v>
      </c>
      <c r="B55" s="238"/>
      <c r="C55" s="239"/>
      <c r="D55" s="240">
        <f>G47+G48+G49+H53</f>
        <v>0</v>
      </c>
    </row>
    <row r="58" spans="1:8" ht="23.25">
      <c r="A58" s="234" t="s">
        <v>78</v>
      </c>
    </row>
    <row r="59" spans="1:8" ht="8.1" customHeight="1"/>
    <row r="60" spans="1:8" ht="18">
      <c r="A60" s="241" t="s">
        <v>152</v>
      </c>
    </row>
    <row r="61" spans="1:8" ht="36">
      <c r="F61" s="242" t="s">
        <v>153</v>
      </c>
      <c r="G61" s="243" t="s">
        <v>79</v>
      </c>
      <c r="H61" s="243" t="s">
        <v>80</v>
      </c>
    </row>
    <row r="62" spans="1:8" ht="15.75">
      <c r="A62" s="244" t="s">
        <v>181</v>
      </c>
      <c r="B62" s="238"/>
      <c r="C62" s="238"/>
      <c r="D62" s="238"/>
      <c r="E62" s="239"/>
      <c r="F62" s="245" t="e">
        <f>C$19*$C$53</f>
        <v>#DIV/0!</v>
      </c>
      <c r="G62" s="246" t="e">
        <f>C$20*$C$53</f>
        <v>#DIV/0!</v>
      </c>
      <c r="H62" s="247" t="e">
        <f>SUM(F62:G62)</f>
        <v>#DIV/0!</v>
      </c>
    </row>
    <row r="63" spans="1:8" ht="15.75">
      <c r="A63" s="248" t="s">
        <v>182</v>
      </c>
      <c r="B63" s="249"/>
      <c r="C63" s="249"/>
      <c r="D63" s="249"/>
      <c r="E63" s="250"/>
      <c r="F63" s="245" t="e">
        <f>D$19*$D$53</f>
        <v>#DIV/0!</v>
      </c>
      <c r="G63" s="246" t="e">
        <f>D$20*$D$53</f>
        <v>#DIV/0!</v>
      </c>
      <c r="H63" s="247" t="e">
        <f>SUM(F63:G63)</f>
        <v>#DIV/0!</v>
      </c>
    </row>
    <row r="64" spans="1:8" ht="15.75">
      <c r="A64" s="384" t="s">
        <v>54</v>
      </c>
      <c r="B64" s="282" t="str">
        <f>E51</f>
        <v>Vollzeit und Teilzeit (inkl.  GfB)</v>
      </c>
      <c r="C64" s="249"/>
      <c r="D64" s="249"/>
      <c r="E64" s="250"/>
      <c r="F64" s="245" t="e">
        <f>E$19*$E$53</f>
        <v>#DIV/0!</v>
      </c>
      <c r="G64" s="246" t="e">
        <f>E$20*$E$53</f>
        <v>#DIV/0!</v>
      </c>
      <c r="H64" s="247" t="e">
        <f>SUM(F64:G64)</f>
        <v>#DIV/0!</v>
      </c>
    </row>
    <row r="65" spans="1:8" ht="15.75">
      <c r="A65" s="385"/>
      <c r="B65" s="282" t="str">
        <f>F51</f>
        <v>Pauschalkräfte [Ehrenamt, ÜBL, Aufwandsentschäd., u.ä.]</v>
      </c>
      <c r="C65" s="249"/>
      <c r="D65" s="249"/>
      <c r="E65" s="250"/>
      <c r="F65" s="245" t="e">
        <f>F$19*$F$53</f>
        <v>#DIV/0!</v>
      </c>
      <c r="G65" s="246" t="e">
        <f>F$20*$F$53</f>
        <v>#DIV/0!</v>
      </c>
      <c r="H65" s="247" t="e">
        <f>SUM(F65:G65)</f>
        <v>#DIV/0!</v>
      </c>
    </row>
    <row r="66" spans="1:8" ht="15.75">
      <c r="A66" s="251" t="str">
        <f>G50</f>
        <v>Mitarbeiter im FSJ und BFD, Schüler; u.ä.</v>
      </c>
      <c r="B66" s="249"/>
      <c r="C66" s="249"/>
      <c r="D66" s="249"/>
      <c r="E66" s="250"/>
      <c r="F66" s="245" t="e">
        <f>G$19*$G$53</f>
        <v>#DIV/0!</v>
      </c>
      <c r="G66" s="246" t="e">
        <f>G$20*$G$53</f>
        <v>#DIV/0!</v>
      </c>
      <c r="H66" s="247" t="e">
        <f>SUM(F66:G66)</f>
        <v>#DIV/0!</v>
      </c>
    </row>
    <row r="67" spans="1:8" ht="18">
      <c r="A67" s="252" t="s">
        <v>80</v>
      </c>
      <c r="B67" s="204"/>
      <c r="C67" s="204"/>
      <c r="D67" s="204"/>
      <c r="E67" s="204"/>
      <c r="F67" s="253" t="e">
        <f>SUM(F62:F66)</f>
        <v>#DIV/0!</v>
      </c>
      <c r="G67" s="254" t="e">
        <f>SUM(G62:G66)</f>
        <v>#DIV/0!</v>
      </c>
      <c r="H67" s="254" t="e">
        <f>SUM(H62:H66)</f>
        <v>#DIV/0!</v>
      </c>
    </row>
    <row r="68" spans="1:8" ht="8.1" customHeight="1"/>
    <row r="69" spans="1:8" ht="36" customHeight="1">
      <c r="A69" s="311" t="s">
        <v>174</v>
      </c>
      <c r="B69" s="312"/>
      <c r="C69" s="312"/>
      <c r="D69" s="312"/>
      <c r="E69" s="312"/>
      <c r="F69" s="312"/>
      <c r="G69" s="312"/>
      <c r="H69" s="312"/>
    </row>
    <row r="70" spans="1:8" ht="15.75">
      <c r="C70" s="255" t="e">
        <f>(C25*C53)+(D25*D53)+(E25*E53)+(F25*F53)+(G25*G53)</f>
        <v>#DIV/0!</v>
      </c>
      <c r="D70" s="256"/>
      <c r="E70" s="238"/>
      <c r="F70" s="238"/>
      <c r="G70" s="257" t="s">
        <v>81</v>
      </c>
      <c r="H70" s="283" t="e">
        <f>H67+C70</f>
        <v>#DIV/0!</v>
      </c>
    </row>
    <row r="72" spans="1:8" ht="15.75">
      <c r="A72" s="259" t="s">
        <v>175</v>
      </c>
      <c r="B72" s="238"/>
      <c r="C72" s="238"/>
      <c r="D72" s="238"/>
      <c r="E72" s="238"/>
      <c r="F72" s="245" t="e">
        <f>C70*$H$38</f>
        <v>#DIV/0!</v>
      </c>
      <c r="G72" s="246" t="e">
        <f>C70*(1-$H$38)</f>
        <v>#DIV/0!</v>
      </c>
      <c r="H72" s="247" t="e">
        <f>SUM(F72:G72)</f>
        <v>#DIV/0!</v>
      </c>
    </row>
    <row r="73" spans="1:8" ht="15.75">
      <c r="A73" s="249" t="str">
        <f>A47</f>
        <v>a) Personalkosten für Pflegedienstleitung, Stellvertretung und direkt zurechenbare Geschäftsführung</v>
      </c>
      <c r="B73" s="249"/>
      <c r="C73" s="249"/>
      <c r="D73" s="249"/>
      <c r="E73" s="249"/>
      <c r="F73" s="245">
        <f>G47*$H$38</f>
        <v>0</v>
      </c>
      <c r="G73" s="246">
        <f>G47*(1-$H$38)</f>
        <v>0</v>
      </c>
      <c r="H73" s="247">
        <f>SUM(F73:G73)</f>
        <v>0</v>
      </c>
    </row>
    <row r="74" spans="1:8" ht="15.75">
      <c r="A74" s="249" t="str">
        <f>A48</f>
        <v>b) Personalkosten für Geschäftsführung, Lohn- und Finanzbuchhaltung, und/oder Umlage</v>
      </c>
      <c r="B74" s="249"/>
      <c r="C74" s="249"/>
      <c r="D74" s="249"/>
      <c r="E74" s="249"/>
      <c r="F74" s="245">
        <f>G48*$H$38</f>
        <v>0</v>
      </c>
      <c r="G74" s="246">
        <f>G48*(1-$H$38)</f>
        <v>0</v>
      </c>
      <c r="H74" s="247">
        <f>SUM(F74:G74)</f>
        <v>0</v>
      </c>
    </row>
    <row r="75" spans="1:8" ht="15.75">
      <c r="A75" s="249" t="str">
        <f>A49</f>
        <v>c) Sachkosten</v>
      </c>
      <c r="B75" s="249"/>
      <c r="C75" s="249"/>
      <c r="D75" s="249"/>
      <c r="E75" s="249"/>
      <c r="F75" s="245">
        <f>G49*$H$38</f>
        <v>0</v>
      </c>
      <c r="G75" s="246">
        <f>G49*(1-$H$38)</f>
        <v>0</v>
      </c>
      <c r="H75" s="247">
        <f>SUM(F75:G75)</f>
        <v>0</v>
      </c>
    </row>
    <row r="76" spans="1:8">
      <c r="A76" s="211" t="s">
        <v>154</v>
      </c>
    </row>
    <row r="78" spans="1:8" ht="21">
      <c r="A78" s="260" t="s">
        <v>82</v>
      </c>
      <c r="B78" s="204"/>
      <c r="C78" s="204"/>
      <c r="D78" s="204"/>
      <c r="E78" s="204"/>
      <c r="F78" s="261" t="e">
        <f>F67+F72+F73+F74+F75</f>
        <v>#DIV/0!</v>
      </c>
      <c r="G78" s="255" t="e">
        <f>G67+G72+G73+G74+G75</f>
        <v>#DIV/0!</v>
      </c>
      <c r="H78" s="262" t="e">
        <f>F78+G78</f>
        <v>#DIV/0!</v>
      </c>
    </row>
    <row r="81" spans="1:8" ht="23.25" customHeight="1">
      <c r="A81" s="234" t="s">
        <v>83</v>
      </c>
      <c r="F81" s="286" t="str">
        <f>F61</f>
        <v>Betreuung aller Art</v>
      </c>
      <c r="G81" s="287" t="s">
        <v>79</v>
      </c>
      <c r="H81" s="287" t="str">
        <f>H61</f>
        <v>= gesamt</v>
      </c>
    </row>
    <row r="82" spans="1:8" ht="15.75">
      <c r="A82" s="230" t="s">
        <v>84</v>
      </c>
      <c r="F82" s="286"/>
      <c r="G82" s="287"/>
      <c r="H82" s="287"/>
    </row>
    <row r="83" spans="1:8" ht="15.75">
      <c r="A83" s="259" t="str">
        <f>A7</f>
        <v>SGB XI</v>
      </c>
      <c r="B83" s="238"/>
      <c r="C83" s="238"/>
      <c r="D83" s="238"/>
      <c r="E83" s="238"/>
      <c r="F83" s="263"/>
      <c r="G83" s="264"/>
      <c r="H83" s="247">
        <f>SUM(F83:G83)</f>
        <v>0</v>
      </c>
    </row>
    <row r="84" spans="1:8" ht="15.75">
      <c r="A84" s="265" t="str">
        <f>A9</f>
        <v>SGB V</v>
      </c>
      <c r="B84" s="249"/>
      <c r="C84" s="249"/>
      <c r="D84" s="249"/>
      <c r="E84" s="249"/>
      <c r="F84" s="263"/>
      <c r="G84" s="264"/>
      <c r="H84" s="247">
        <f>SUM(F84:G84)</f>
        <v>0</v>
      </c>
    </row>
    <row r="85" spans="1:8" ht="15.75">
      <c r="A85" s="265" t="str">
        <f>A11</f>
        <v>SGB XII</v>
      </c>
      <c r="B85" s="249"/>
      <c r="C85" s="249"/>
      <c r="D85" s="249"/>
      <c r="E85" s="249"/>
      <c r="F85" s="263"/>
      <c r="G85" s="264"/>
      <c r="H85" s="247">
        <f>SUM(F85:G85)</f>
        <v>0</v>
      </c>
    </row>
    <row r="86" spans="1:8" ht="16.149999999999999" thickBot="1">
      <c r="A86" s="266" t="str">
        <f>A13</f>
        <v>Privat</v>
      </c>
      <c r="B86" s="267"/>
      <c r="C86" s="267"/>
      <c r="D86" s="267"/>
      <c r="E86" s="267"/>
      <c r="F86" s="268"/>
      <c r="G86" s="269"/>
      <c r="H86" s="270">
        <f>SUM(F86:G86)</f>
        <v>0</v>
      </c>
    </row>
    <row r="87" spans="1:8" ht="21.4" thickTop="1">
      <c r="A87" s="271" t="s">
        <v>85</v>
      </c>
      <c r="B87" s="272"/>
      <c r="C87" s="272"/>
      <c r="D87" s="272"/>
      <c r="E87" s="272"/>
      <c r="F87" s="273">
        <f>SUM(F83:F86)</f>
        <v>0</v>
      </c>
      <c r="G87" s="274">
        <f>SUM(G83:G86)</f>
        <v>0</v>
      </c>
      <c r="H87" s="275">
        <f>SUM(H83:H86)</f>
        <v>0</v>
      </c>
    </row>
    <row r="88" spans="1:8" ht="23.25" customHeight="1">
      <c r="F88" s="286" t="str">
        <f>F61</f>
        <v>Betreuung aller Art</v>
      </c>
      <c r="G88" s="287" t="s">
        <v>79</v>
      </c>
      <c r="H88" s="287">
        <f>H68</f>
        <v>0</v>
      </c>
    </row>
    <row r="89" spans="1:8" ht="15" customHeight="1" thickBot="1">
      <c r="A89" s="284" t="s">
        <v>155</v>
      </c>
      <c r="B89" s="284"/>
      <c r="C89" s="284"/>
      <c r="D89" s="284"/>
      <c r="E89" s="284"/>
      <c r="F89" s="286"/>
      <c r="G89" s="287"/>
      <c r="H89" s="287"/>
    </row>
    <row r="90" spans="1:8" ht="23.25" customHeight="1" thickTop="1">
      <c r="A90" s="284"/>
      <c r="B90" s="284"/>
      <c r="C90" s="284"/>
      <c r="D90" s="284"/>
      <c r="E90" s="284"/>
      <c r="F90" s="288" t="e">
        <f>F87-F78</f>
        <v>#DIV/0!</v>
      </c>
      <c r="G90" s="290" t="e">
        <f>G87-G78</f>
        <v>#DIV/0!</v>
      </c>
      <c r="H90" s="292" t="e">
        <f>H87-H78</f>
        <v>#DIV/0!</v>
      </c>
    </row>
    <row r="91" spans="1:8" ht="15" customHeight="1" thickBot="1">
      <c r="A91" s="285"/>
      <c r="B91" s="285"/>
      <c r="C91" s="285"/>
      <c r="D91" s="285"/>
      <c r="E91" s="285"/>
      <c r="F91" s="289"/>
      <c r="G91" s="291"/>
      <c r="H91" s="293"/>
    </row>
    <row r="92" spans="1:8" ht="15" customHeight="1" thickTop="1">
      <c r="A92" s="276"/>
      <c r="B92" s="276"/>
      <c r="C92" s="276"/>
      <c r="D92" s="276"/>
    </row>
  </sheetData>
  <sheetProtection sheet="1" objects="1" scenarios="1"/>
  <mergeCells count="46">
    <mergeCell ref="A42:H42"/>
    <mergeCell ref="E41:F41"/>
    <mergeCell ref="D30:D32"/>
    <mergeCell ref="E30:F30"/>
    <mergeCell ref="E31:E32"/>
    <mergeCell ref="F31:F32"/>
    <mergeCell ref="A36:B36"/>
    <mergeCell ref="A33:B33"/>
    <mergeCell ref="A34:B34"/>
    <mergeCell ref="A35:B35"/>
    <mergeCell ref="A2:C2"/>
    <mergeCell ref="C30:C32"/>
    <mergeCell ref="G30:G32"/>
    <mergeCell ref="G4:G6"/>
    <mergeCell ref="A11:A12"/>
    <mergeCell ref="A13:A14"/>
    <mergeCell ref="C4:C6"/>
    <mergeCell ref="A7:A8"/>
    <mergeCell ref="A4:B6"/>
    <mergeCell ref="A30:B32"/>
    <mergeCell ref="D4:D6"/>
    <mergeCell ref="E4:F4"/>
    <mergeCell ref="E5:E6"/>
    <mergeCell ref="F5:F6"/>
    <mergeCell ref="A9:A10"/>
    <mergeCell ref="A15:A17"/>
    <mergeCell ref="G50:G52"/>
    <mergeCell ref="A69:H69"/>
    <mergeCell ref="A50:B52"/>
    <mergeCell ref="A53:B53"/>
    <mergeCell ref="D50:D52"/>
    <mergeCell ref="E50:F50"/>
    <mergeCell ref="E51:E52"/>
    <mergeCell ref="F51:F52"/>
    <mergeCell ref="A64:A65"/>
    <mergeCell ref="C50:C52"/>
    <mergeCell ref="A89:E91"/>
    <mergeCell ref="F81:F82"/>
    <mergeCell ref="G81:G82"/>
    <mergeCell ref="H81:H82"/>
    <mergeCell ref="F90:F91"/>
    <mergeCell ref="G90:G91"/>
    <mergeCell ref="H90:H91"/>
    <mergeCell ref="F88:F89"/>
    <mergeCell ref="G88:G89"/>
    <mergeCell ref="H88:H89"/>
  </mergeCells>
  <phoneticPr fontId="17" type="noConversion"/>
  <conditionalFormatting sqref="F90:H90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pageMargins left="0.78740157480314965" right="0.78740157480314965" top="0.59055118110236227" bottom="0.59055118110236227" header="0.39370078740157483" footer="0.39370078740157483"/>
  <pageSetup paperSize="9" scale="87" fitToHeight="0" orientation="landscape" horizontalDpi="4294967293" r:id="rId1"/>
  <headerFooter alignWithMargins="0">
    <oddFooter>&amp;L&amp;8© 2002 - 2015 Thomas Sießegger
Datei: &amp;F, Mappe: &amp;A&amp;R&amp;8Seite &amp;P</oddFooter>
  </headerFooter>
  <rowBreaks count="3" manualBreakCount="3">
    <brk id="29" max="16383" man="1"/>
    <brk id="44" max="16383" man="1"/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5C8F0-DF1C-4126-9865-F62768D5FCC3}">
  <sheetPr>
    <pageSetUpPr fitToPage="1"/>
  </sheetPr>
  <dimension ref="A1:H92"/>
  <sheetViews>
    <sheetView zoomScale="115" workbookViewId="0">
      <selection activeCell="B8" sqref="B8"/>
    </sheetView>
  </sheetViews>
  <sheetFormatPr baseColWidth="10" defaultColWidth="12.73046875" defaultRowHeight="14.25"/>
  <cols>
    <col min="1" max="1" width="11.46484375" style="178" customWidth="1"/>
    <col min="2" max="2" width="25.73046875" style="178" customWidth="1"/>
    <col min="3" max="7" width="18.73046875" style="178" customWidth="1"/>
    <col min="8" max="8" width="15.73046875" style="178" customWidth="1"/>
    <col min="9" max="16384" width="12.73046875" style="178"/>
  </cols>
  <sheetData>
    <row r="1" spans="1:8" ht="31.9">
      <c r="A1" s="177" t="s">
        <v>87</v>
      </c>
      <c r="F1" s="179"/>
    </row>
    <row r="2" spans="1:8" ht="21">
      <c r="A2" s="319" t="s">
        <v>51</v>
      </c>
      <c r="B2" s="320"/>
      <c r="C2" s="321"/>
      <c r="D2" s="180" t="s">
        <v>52</v>
      </c>
    </row>
    <row r="3" spans="1:8">
      <c r="C3" s="181"/>
    </row>
    <row r="4" spans="1:8" ht="14.25" customHeight="1">
      <c r="A4" s="325" t="s">
        <v>53</v>
      </c>
      <c r="B4" s="326"/>
      <c r="C4" s="306" t="s">
        <v>88</v>
      </c>
      <c r="D4" s="307" t="s">
        <v>89</v>
      </c>
      <c r="E4" s="307"/>
      <c r="F4" s="308"/>
      <c r="G4" s="309" t="s">
        <v>90</v>
      </c>
    </row>
    <row r="5" spans="1:8" ht="14.25" customHeight="1">
      <c r="A5" s="325"/>
      <c r="B5" s="326"/>
      <c r="C5" s="306"/>
      <c r="D5" s="307"/>
      <c r="E5" s="307"/>
      <c r="F5" s="308"/>
      <c r="G5" s="309"/>
      <c r="H5" s="182"/>
    </row>
    <row r="6" spans="1:8" ht="39.4">
      <c r="A6" s="327"/>
      <c r="B6" s="328"/>
      <c r="C6" s="306"/>
      <c r="D6" s="183" t="s">
        <v>91</v>
      </c>
      <c r="E6" s="183" t="s">
        <v>92</v>
      </c>
      <c r="F6" s="184" t="s">
        <v>93</v>
      </c>
      <c r="G6" s="310"/>
      <c r="H6" s="185" t="s">
        <v>56</v>
      </c>
    </row>
    <row r="7" spans="1:8" ht="15" customHeight="1">
      <c r="A7" s="297" t="s">
        <v>57</v>
      </c>
      <c r="B7" s="186" t="s">
        <v>168</v>
      </c>
      <c r="C7" s="187"/>
      <c r="D7" s="187"/>
      <c r="E7" s="187"/>
      <c r="F7" s="187"/>
      <c r="G7" s="188"/>
      <c r="H7" s="189">
        <f t="shared" ref="H7:H14" si="0">SUM(C7:G7)</f>
        <v>0</v>
      </c>
    </row>
    <row r="8" spans="1:8" ht="15" customHeight="1">
      <c r="A8" s="297"/>
      <c r="B8" s="190" t="s">
        <v>159</v>
      </c>
      <c r="C8" s="191"/>
      <c r="D8" s="191"/>
      <c r="E8" s="191"/>
      <c r="F8" s="191"/>
      <c r="G8" s="192"/>
      <c r="H8" s="193">
        <f t="shared" si="0"/>
        <v>0</v>
      </c>
    </row>
    <row r="9" spans="1:8">
      <c r="A9" s="297" t="s">
        <v>4</v>
      </c>
      <c r="B9" s="186" t="s">
        <v>168</v>
      </c>
      <c r="C9" s="187"/>
      <c r="D9" s="187"/>
      <c r="E9" s="187"/>
      <c r="F9" s="187"/>
      <c r="G9" s="188"/>
      <c r="H9" s="189">
        <f t="shared" si="0"/>
        <v>0</v>
      </c>
    </row>
    <row r="10" spans="1:8">
      <c r="A10" s="297"/>
      <c r="B10" s="190" t="s">
        <v>159</v>
      </c>
      <c r="C10" s="191"/>
      <c r="D10" s="191"/>
      <c r="E10" s="191"/>
      <c r="F10" s="191"/>
      <c r="G10" s="192"/>
      <c r="H10" s="193">
        <f t="shared" si="0"/>
        <v>0</v>
      </c>
    </row>
    <row r="11" spans="1:8">
      <c r="A11" s="297" t="s">
        <v>44</v>
      </c>
      <c r="B11" s="186" t="s">
        <v>168</v>
      </c>
      <c r="C11" s="187"/>
      <c r="D11" s="187"/>
      <c r="E11" s="187"/>
      <c r="F11" s="187"/>
      <c r="G11" s="188"/>
      <c r="H11" s="189">
        <f t="shared" si="0"/>
        <v>0</v>
      </c>
    </row>
    <row r="12" spans="1:8">
      <c r="A12" s="297"/>
      <c r="B12" s="190" t="s">
        <v>159</v>
      </c>
      <c r="C12" s="191"/>
      <c r="D12" s="191"/>
      <c r="E12" s="191"/>
      <c r="F12" s="191"/>
      <c r="G12" s="192"/>
      <c r="H12" s="193">
        <f t="shared" si="0"/>
        <v>0</v>
      </c>
    </row>
    <row r="13" spans="1:8">
      <c r="A13" s="297" t="s">
        <v>59</v>
      </c>
      <c r="B13" s="186" t="s">
        <v>168</v>
      </c>
      <c r="C13" s="187"/>
      <c r="D13" s="187"/>
      <c r="E13" s="187"/>
      <c r="F13" s="187"/>
      <c r="G13" s="188"/>
      <c r="H13" s="189">
        <f t="shared" si="0"/>
        <v>0</v>
      </c>
    </row>
    <row r="14" spans="1:8" ht="14.65" thickBot="1">
      <c r="A14" s="324"/>
      <c r="B14" s="190" t="s">
        <v>159</v>
      </c>
      <c r="C14" s="194"/>
      <c r="D14" s="194"/>
      <c r="E14" s="194"/>
      <c r="F14" s="194"/>
      <c r="G14" s="195"/>
      <c r="H14" s="193">
        <f t="shared" si="0"/>
        <v>0</v>
      </c>
    </row>
    <row r="15" spans="1:8" ht="14.65" thickTop="1">
      <c r="A15" s="300" t="s">
        <v>60</v>
      </c>
      <c r="B15" s="196" t="s">
        <v>168</v>
      </c>
      <c r="C15" s="197">
        <f t="shared" ref="C15:H16" si="1">C7+C9+C11+C13</f>
        <v>0</v>
      </c>
      <c r="D15" s="197">
        <f t="shared" si="1"/>
        <v>0</v>
      </c>
      <c r="E15" s="197">
        <f t="shared" si="1"/>
        <v>0</v>
      </c>
      <c r="F15" s="197">
        <f t="shared" si="1"/>
        <v>0</v>
      </c>
      <c r="G15" s="198">
        <f t="shared" si="1"/>
        <v>0</v>
      </c>
      <c r="H15" s="199">
        <f t="shared" si="1"/>
        <v>0</v>
      </c>
    </row>
    <row r="16" spans="1:8">
      <c r="A16" s="301"/>
      <c r="B16" s="190" t="s">
        <v>159</v>
      </c>
      <c r="C16" s="200">
        <f t="shared" si="1"/>
        <v>0</v>
      </c>
      <c r="D16" s="200">
        <f t="shared" si="1"/>
        <v>0</v>
      </c>
      <c r="E16" s="200">
        <f t="shared" si="1"/>
        <v>0</v>
      </c>
      <c r="F16" s="200">
        <f t="shared" si="1"/>
        <v>0</v>
      </c>
      <c r="G16" s="201">
        <f t="shared" si="1"/>
        <v>0</v>
      </c>
      <c r="H16" s="202">
        <f t="shared" si="1"/>
        <v>0</v>
      </c>
    </row>
    <row r="17" spans="1:8">
      <c r="A17" s="302"/>
      <c r="B17" s="190" t="s">
        <v>62</v>
      </c>
      <c r="C17" s="200">
        <f t="shared" ref="C17:H17" si="2">SUM(C7:C14)</f>
        <v>0</v>
      </c>
      <c r="D17" s="200">
        <f t="shared" si="2"/>
        <v>0</v>
      </c>
      <c r="E17" s="200">
        <f t="shared" si="2"/>
        <v>0</v>
      </c>
      <c r="F17" s="200">
        <f t="shared" si="2"/>
        <v>0</v>
      </c>
      <c r="G17" s="201">
        <f t="shared" si="2"/>
        <v>0</v>
      </c>
      <c r="H17" s="202">
        <f t="shared" si="2"/>
        <v>0</v>
      </c>
    </row>
    <row r="18" spans="1:8">
      <c r="B18" s="203" t="s">
        <v>63</v>
      </c>
    </row>
    <row r="19" spans="1:8" ht="15.75">
      <c r="A19" s="204"/>
      <c r="B19" s="205" t="s">
        <v>94</v>
      </c>
      <c r="C19" s="206" t="e">
        <f t="shared" ref="C19:H19" si="3">C15/C27</f>
        <v>#DIV/0!</v>
      </c>
      <c r="D19" s="206" t="e">
        <f t="shared" si="3"/>
        <v>#DIV/0!</v>
      </c>
      <c r="E19" s="206" t="e">
        <f t="shared" si="3"/>
        <v>#DIV/0!</v>
      </c>
      <c r="F19" s="206" t="e">
        <f t="shared" si="3"/>
        <v>#DIV/0!</v>
      </c>
      <c r="G19" s="206" t="e">
        <f t="shared" si="3"/>
        <v>#DIV/0!</v>
      </c>
      <c r="H19" s="206" t="e">
        <f t="shared" si="3"/>
        <v>#DIV/0!</v>
      </c>
    </row>
    <row r="20" spans="1:8" ht="15.75">
      <c r="A20" s="207"/>
      <c r="B20" s="208" t="s">
        <v>64</v>
      </c>
      <c r="C20" s="209" t="e">
        <f t="shared" ref="C20:H20" si="4">C16/C27</f>
        <v>#DIV/0!</v>
      </c>
      <c r="D20" s="209" t="e">
        <f t="shared" si="4"/>
        <v>#DIV/0!</v>
      </c>
      <c r="E20" s="209" t="e">
        <f t="shared" si="4"/>
        <v>#DIV/0!</v>
      </c>
      <c r="F20" s="209" t="e">
        <f t="shared" si="4"/>
        <v>#DIV/0!</v>
      </c>
      <c r="G20" s="209" t="e">
        <f t="shared" si="4"/>
        <v>#DIV/0!</v>
      </c>
      <c r="H20" s="209" t="e">
        <f t="shared" si="4"/>
        <v>#DIV/0!</v>
      </c>
    </row>
    <row r="21" spans="1:8" ht="8.1" customHeight="1">
      <c r="B21" s="210"/>
    </row>
    <row r="22" spans="1:8" ht="15.75">
      <c r="A22" s="178" t="s">
        <v>65</v>
      </c>
      <c r="B22" s="210"/>
    </row>
    <row r="23" spans="1:8" ht="15.75">
      <c r="A23" s="211" t="s">
        <v>66</v>
      </c>
      <c r="B23" s="210"/>
      <c r="C23" s="191"/>
      <c r="D23" s="191"/>
      <c r="E23" s="191"/>
      <c r="F23" s="191"/>
      <c r="G23" s="192"/>
      <c r="H23" s="193">
        <f>SUM(C23:G23)</f>
        <v>0</v>
      </c>
    </row>
    <row r="24" spans="1:8" ht="15.75">
      <c r="A24" s="211" t="s">
        <v>67</v>
      </c>
      <c r="B24" s="210"/>
      <c r="C24" s="191"/>
      <c r="D24" s="191"/>
      <c r="E24" s="191"/>
      <c r="F24" s="191"/>
      <c r="G24" s="192"/>
      <c r="H24" s="193">
        <f>SUM(C24:G24)</f>
        <v>0</v>
      </c>
    </row>
    <row r="25" spans="1:8" ht="15.75">
      <c r="A25" s="178" t="s">
        <v>68</v>
      </c>
      <c r="B25" s="210"/>
      <c r="C25" s="212" t="e">
        <f t="shared" ref="C25:H25" si="5">(C23+C24)/C27</f>
        <v>#DIV/0!</v>
      </c>
      <c r="D25" s="212" t="e">
        <f t="shared" si="5"/>
        <v>#DIV/0!</v>
      </c>
      <c r="E25" s="212" t="e">
        <f t="shared" si="5"/>
        <v>#DIV/0!</v>
      </c>
      <c r="F25" s="212" t="e">
        <f t="shared" si="5"/>
        <v>#DIV/0!</v>
      </c>
      <c r="G25" s="212" t="e">
        <f t="shared" si="5"/>
        <v>#DIV/0!</v>
      </c>
      <c r="H25" s="212" t="e">
        <f t="shared" si="5"/>
        <v>#DIV/0!</v>
      </c>
    </row>
    <row r="26" spans="1:8" ht="8.1" customHeight="1">
      <c r="A26" s="211"/>
      <c r="B26" s="210"/>
    </row>
    <row r="27" spans="1:8" ht="15.75">
      <c r="A27" s="213" t="s">
        <v>69</v>
      </c>
      <c r="B27" s="210"/>
      <c r="C27" s="214">
        <f t="shared" ref="C27:H27" si="6">C17+C23+C24</f>
        <v>0</v>
      </c>
      <c r="D27" s="214">
        <f t="shared" si="6"/>
        <v>0</v>
      </c>
      <c r="E27" s="214">
        <f t="shared" si="6"/>
        <v>0</v>
      </c>
      <c r="F27" s="214">
        <f t="shared" si="6"/>
        <v>0</v>
      </c>
      <c r="G27" s="215">
        <f t="shared" si="6"/>
        <v>0</v>
      </c>
      <c r="H27" s="216">
        <f t="shared" si="6"/>
        <v>0</v>
      </c>
    </row>
    <row r="28" spans="1:8" ht="15.75">
      <c r="A28" s="213"/>
      <c r="B28" s="210"/>
      <c r="C28" s="217" t="e">
        <f t="shared" ref="C28:H28" si="7">C19+C20+C25</f>
        <v>#DIV/0!</v>
      </c>
      <c r="D28" s="217" t="e">
        <f t="shared" si="7"/>
        <v>#DIV/0!</v>
      </c>
      <c r="E28" s="217" t="e">
        <f t="shared" si="7"/>
        <v>#DIV/0!</v>
      </c>
      <c r="F28" s="217" t="e">
        <f t="shared" si="7"/>
        <v>#DIV/0!</v>
      </c>
      <c r="G28" s="217" t="e">
        <f t="shared" si="7"/>
        <v>#DIV/0!</v>
      </c>
      <c r="H28" s="217" t="e">
        <f t="shared" si="7"/>
        <v>#DIV/0!</v>
      </c>
    </row>
    <row r="30" spans="1:8" ht="14.25" customHeight="1">
      <c r="A30" s="325" t="s">
        <v>70</v>
      </c>
      <c r="B30" s="326"/>
      <c r="C30" s="306" t="s">
        <v>88</v>
      </c>
      <c r="D30" s="307" t="s">
        <v>89</v>
      </c>
      <c r="E30" s="307"/>
      <c r="F30" s="308"/>
      <c r="G30" s="309" t="s">
        <v>90</v>
      </c>
    </row>
    <row r="31" spans="1:8" ht="14.25" customHeight="1">
      <c r="A31" s="325"/>
      <c r="B31" s="326"/>
      <c r="C31" s="306"/>
      <c r="D31" s="307"/>
      <c r="E31" s="307"/>
      <c r="F31" s="308"/>
      <c r="G31" s="309"/>
      <c r="H31" s="182"/>
    </row>
    <row r="32" spans="1:8" ht="39.4">
      <c r="A32" s="327"/>
      <c r="B32" s="328"/>
      <c r="C32" s="322"/>
      <c r="D32" s="183" t="s">
        <v>91</v>
      </c>
      <c r="E32" s="183" t="s">
        <v>92</v>
      </c>
      <c r="F32" s="184" t="s">
        <v>93</v>
      </c>
      <c r="G32" s="323"/>
      <c r="H32" s="218" t="s">
        <v>56</v>
      </c>
    </row>
    <row r="33" spans="1:8" ht="44.1" customHeight="1">
      <c r="A33" s="303" t="s">
        <v>169</v>
      </c>
      <c r="B33" s="303"/>
      <c r="C33" s="219"/>
      <c r="D33" s="219"/>
      <c r="E33" s="219"/>
      <c r="F33" s="219"/>
      <c r="G33" s="220"/>
      <c r="H33" s="221">
        <f>SUM(C33:G33)</f>
        <v>0</v>
      </c>
    </row>
    <row r="34" spans="1:8" ht="44.1" customHeight="1">
      <c r="A34" s="304" t="s">
        <v>170</v>
      </c>
      <c r="B34" s="304"/>
      <c r="C34" s="222"/>
      <c r="D34" s="222"/>
      <c r="E34" s="222"/>
      <c r="F34" s="222"/>
      <c r="G34" s="223"/>
      <c r="H34" s="221">
        <f>SUM(C34:G34)</f>
        <v>0</v>
      </c>
    </row>
    <row r="35" spans="1:8" ht="44.1" customHeight="1" thickBot="1">
      <c r="A35" s="305" t="s">
        <v>171</v>
      </c>
      <c r="B35" s="305"/>
      <c r="C35" s="224"/>
      <c r="D35" s="224"/>
      <c r="E35" s="224"/>
      <c r="F35" s="224"/>
      <c r="G35" s="225"/>
      <c r="H35" s="226">
        <f>SUM(C35:G35)</f>
        <v>0</v>
      </c>
    </row>
    <row r="36" spans="1:8" ht="18" customHeight="1" thickTop="1">
      <c r="A36" s="298" t="s">
        <v>86</v>
      </c>
      <c r="B36" s="299"/>
      <c r="C36" s="227">
        <f t="shared" ref="C36:H36" si="8">SUM(C33:C35)</f>
        <v>0</v>
      </c>
      <c r="D36" s="227">
        <f t="shared" si="8"/>
        <v>0</v>
      </c>
      <c r="E36" s="227">
        <f t="shared" si="8"/>
        <v>0</v>
      </c>
      <c r="F36" s="227">
        <f t="shared" si="8"/>
        <v>0</v>
      </c>
      <c r="G36" s="228">
        <f t="shared" si="8"/>
        <v>0</v>
      </c>
      <c r="H36" s="229">
        <f t="shared" si="8"/>
        <v>0</v>
      </c>
    </row>
    <row r="37" spans="1:8">
      <c r="B37" s="203" t="s">
        <v>63</v>
      </c>
    </row>
    <row r="38" spans="1:8" ht="15.75">
      <c r="A38" s="204"/>
      <c r="B38" s="205" t="s">
        <v>94</v>
      </c>
      <c r="C38" s="206" t="e">
        <f t="shared" ref="C38:H38" si="9">(C35+($D$41*C34))/C36</f>
        <v>#DIV/0!</v>
      </c>
      <c r="D38" s="206" t="e">
        <f t="shared" si="9"/>
        <v>#DIV/0!</v>
      </c>
      <c r="E38" s="206" t="e">
        <f t="shared" si="9"/>
        <v>#DIV/0!</v>
      </c>
      <c r="F38" s="206" t="e">
        <f t="shared" si="9"/>
        <v>#DIV/0!</v>
      </c>
      <c r="G38" s="206" t="e">
        <f t="shared" si="9"/>
        <v>#DIV/0!</v>
      </c>
      <c r="H38" s="206" t="e">
        <f t="shared" si="9"/>
        <v>#DIV/0!</v>
      </c>
    </row>
    <row r="39" spans="1:8">
      <c r="B39" s="203"/>
    </row>
    <row r="40" spans="1:8" ht="16.149999999999999" thickBot="1">
      <c r="A40" s="230" t="s">
        <v>95</v>
      </c>
    </row>
    <row r="41" spans="1:8" ht="21.75" thickTop="1" thickBot="1">
      <c r="C41" s="231" t="s">
        <v>96</v>
      </c>
      <c r="D41" s="232">
        <v>0.5</v>
      </c>
      <c r="E41" s="295" t="s">
        <v>158</v>
      </c>
      <c r="F41" s="296"/>
      <c r="G41" s="233">
        <f>1-D41</f>
        <v>0.5</v>
      </c>
    </row>
    <row r="42" spans="1:8" ht="30" customHeight="1" thickTop="1">
      <c r="A42" s="294" t="s">
        <v>97</v>
      </c>
      <c r="B42" s="294"/>
      <c r="C42" s="294"/>
      <c r="D42" s="294"/>
      <c r="E42" s="294"/>
      <c r="F42" s="294"/>
      <c r="G42" s="294"/>
      <c r="H42" s="294"/>
    </row>
    <row r="45" spans="1:8" ht="23.25">
      <c r="A45" s="234" t="s">
        <v>72</v>
      </c>
    </row>
    <row r="46" spans="1:8" ht="8.1" customHeight="1"/>
    <row r="47" spans="1:8">
      <c r="A47" s="211" t="s">
        <v>73</v>
      </c>
      <c r="G47" s="235"/>
    </row>
    <row r="48" spans="1:8">
      <c r="A48" s="211" t="s">
        <v>74</v>
      </c>
      <c r="G48" s="235"/>
    </row>
    <row r="49" spans="1:8">
      <c r="A49" s="211" t="s">
        <v>75</v>
      </c>
      <c r="G49" s="235"/>
    </row>
    <row r="50" spans="1:8">
      <c r="A50" s="313" t="s">
        <v>172</v>
      </c>
      <c r="B50" s="314"/>
      <c r="C50" s="306" t="s">
        <v>88</v>
      </c>
      <c r="D50" s="307" t="s">
        <v>89</v>
      </c>
      <c r="E50" s="307"/>
      <c r="F50" s="308"/>
      <c r="G50" s="309" t="s">
        <v>90</v>
      </c>
    </row>
    <row r="51" spans="1:8" ht="14.25" customHeight="1">
      <c r="A51" s="313"/>
      <c r="B51" s="314"/>
      <c r="C51" s="306"/>
      <c r="D51" s="307"/>
      <c r="E51" s="307"/>
      <c r="F51" s="308"/>
      <c r="G51" s="309"/>
      <c r="H51" s="182"/>
    </row>
    <row r="52" spans="1:8" ht="39.4">
      <c r="A52" s="315"/>
      <c r="B52" s="316"/>
      <c r="C52" s="306"/>
      <c r="D52" s="183" t="s">
        <v>91</v>
      </c>
      <c r="E52" s="183" t="s">
        <v>92</v>
      </c>
      <c r="F52" s="184" t="s">
        <v>93</v>
      </c>
      <c r="G52" s="310"/>
      <c r="H52" s="185" t="s">
        <v>56</v>
      </c>
    </row>
    <row r="53" spans="1:8">
      <c r="A53" s="317" t="s">
        <v>76</v>
      </c>
      <c r="B53" s="318"/>
      <c r="C53" s="235"/>
      <c r="D53" s="235"/>
      <c r="E53" s="235"/>
      <c r="F53" s="235"/>
      <c r="G53" s="235"/>
      <c r="H53" s="236">
        <f>SUM(C53:G53)</f>
        <v>0</v>
      </c>
    </row>
    <row r="55" spans="1:8" ht="15.75">
      <c r="A55" s="237" t="s">
        <v>77</v>
      </c>
      <c r="B55" s="238"/>
      <c r="C55" s="239"/>
      <c r="D55" s="240">
        <f>G47+G48+G49+H53</f>
        <v>0</v>
      </c>
    </row>
    <row r="58" spans="1:8" ht="23.25">
      <c r="A58" s="234" t="s">
        <v>78</v>
      </c>
    </row>
    <row r="59" spans="1:8" ht="8.1" customHeight="1"/>
    <row r="60" spans="1:8" ht="18">
      <c r="A60" s="241" t="s">
        <v>173</v>
      </c>
    </row>
    <row r="61" spans="1:8" ht="36">
      <c r="F61" s="242" t="s">
        <v>98</v>
      </c>
      <c r="G61" s="243" t="s">
        <v>160</v>
      </c>
      <c r="H61" s="243" t="s">
        <v>80</v>
      </c>
    </row>
    <row r="62" spans="1:8" ht="15.75">
      <c r="A62" s="244" t="str">
        <f>C50</f>
        <v>Examinierte Pflegefachkräfte (mind. 3-jährige Ausbildung)</v>
      </c>
      <c r="B62" s="238"/>
      <c r="C62" s="238"/>
      <c r="D62" s="238"/>
      <c r="E62" s="239"/>
      <c r="F62" s="245" t="e">
        <f>C$19*$C$53</f>
        <v>#DIV/0!</v>
      </c>
      <c r="G62" s="246" t="e">
        <f>C$20*$C$53</f>
        <v>#DIV/0!</v>
      </c>
      <c r="H62" s="247" t="e">
        <f>SUM(F62:G62)</f>
        <v>#DIV/0!</v>
      </c>
    </row>
    <row r="63" spans="1:8" ht="15.75">
      <c r="A63" s="248" t="str">
        <f>D52</f>
        <v>a) mit 1-jähriger Ausbildung</v>
      </c>
      <c r="B63" s="249"/>
      <c r="C63" s="249"/>
      <c r="D63" s="249"/>
      <c r="E63" s="250"/>
      <c r="F63" s="245" t="e">
        <f>D$19*$D$53</f>
        <v>#DIV/0!</v>
      </c>
      <c r="G63" s="246" t="e">
        <f>D$20*$D$53</f>
        <v>#DIV/0!</v>
      </c>
      <c r="H63" s="247" t="e">
        <f>SUM(F63:G63)</f>
        <v>#DIV/0!</v>
      </c>
    </row>
    <row r="64" spans="1:8" ht="15.75">
      <c r="A64" s="248" t="str">
        <f>E52</f>
        <v xml:space="preserve">b) mit 6 Wochen-Ausbildung, oder ohne Ausbildung </v>
      </c>
      <c r="B64" s="249"/>
      <c r="C64" s="249"/>
      <c r="D64" s="249"/>
      <c r="E64" s="250"/>
      <c r="F64" s="245" t="e">
        <f>E$19*$E$53</f>
        <v>#DIV/0!</v>
      </c>
      <c r="G64" s="246" t="e">
        <f>E$20*$E$53</f>
        <v>#DIV/0!</v>
      </c>
      <c r="H64" s="247" t="e">
        <f>SUM(F64:G64)</f>
        <v>#DIV/0!</v>
      </c>
    </row>
    <row r="65" spans="1:8" ht="15.75">
      <c r="A65" s="251" t="str">
        <f>F52</f>
        <v>c) Ausgebildete und spezielle Hauswirtschafts-kräfte</v>
      </c>
      <c r="B65" s="249"/>
      <c r="C65" s="249"/>
      <c r="D65" s="249"/>
      <c r="E65" s="250"/>
      <c r="F65" s="245" t="e">
        <f>F$19*$F$53</f>
        <v>#DIV/0!</v>
      </c>
      <c r="G65" s="246" t="e">
        <f>F$20*$F$53</f>
        <v>#DIV/0!</v>
      </c>
      <c r="H65" s="247" t="e">
        <f>SUM(F65:G65)</f>
        <v>#DIV/0!</v>
      </c>
    </row>
    <row r="66" spans="1:8" ht="15.75">
      <c r="A66" s="251" t="str">
        <f>G50</f>
        <v>Mitarbeiter im BUFDI oder im FSJ</v>
      </c>
      <c r="B66" s="249"/>
      <c r="C66" s="249"/>
      <c r="D66" s="249"/>
      <c r="E66" s="250"/>
      <c r="F66" s="245" t="e">
        <f>G$19*$G$53</f>
        <v>#DIV/0!</v>
      </c>
      <c r="G66" s="246" t="e">
        <f>G$20*$G$53</f>
        <v>#DIV/0!</v>
      </c>
      <c r="H66" s="247" t="e">
        <f>SUM(F66:G66)</f>
        <v>#DIV/0!</v>
      </c>
    </row>
    <row r="67" spans="1:8" ht="18">
      <c r="A67" s="252" t="s">
        <v>80</v>
      </c>
      <c r="B67" s="204"/>
      <c r="C67" s="204"/>
      <c r="D67" s="204"/>
      <c r="E67" s="204"/>
      <c r="F67" s="253" t="e">
        <f>SUM(F62:F66)</f>
        <v>#DIV/0!</v>
      </c>
      <c r="G67" s="254" t="e">
        <f>SUM(G62:G66)</f>
        <v>#DIV/0!</v>
      </c>
      <c r="H67" s="254" t="e">
        <f>SUM(H62:H66)</f>
        <v>#DIV/0!</v>
      </c>
    </row>
    <row r="68" spans="1:8" ht="8.1" customHeight="1"/>
    <row r="69" spans="1:8" ht="36" customHeight="1">
      <c r="A69" s="311" t="s">
        <v>174</v>
      </c>
      <c r="B69" s="312"/>
      <c r="C69" s="312"/>
      <c r="D69" s="312"/>
      <c r="E69" s="312"/>
      <c r="F69" s="312"/>
      <c r="G69" s="312"/>
      <c r="H69" s="312"/>
    </row>
    <row r="70" spans="1:8" ht="15.75">
      <c r="C70" s="255" t="e">
        <f>(C25*C53)+(D25*D53)+(E25*E53)+(F25*F53)+(G25*G53)</f>
        <v>#DIV/0!</v>
      </c>
      <c r="D70" s="256"/>
      <c r="E70" s="238"/>
      <c r="F70" s="238"/>
      <c r="G70" s="257" t="s">
        <v>81</v>
      </c>
      <c r="H70" s="258" t="e">
        <f>H67+C70</f>
        <v>#DIV/0!</v>
      </c>
    </row>
    <row r="72" spans="1:8" ht="15.75">
      <c r="A72" s="259" t="s">
        <v>175</v>
      </c>
      <c r="B72" s="238"/>
      <c r="C72" s="238"/>
      <c r="D72" s="238"/>
      <c r="E72" s="238"/>
      <c r="F72" s="245" t="e">
        <f>C70*$H$38</f>
        <v>#DIV/0!</v>
      </c>
      <c r="G72" s="246" t="e">
        <f>C70*(1-$H$38)</f>
        <v>#DIV/0!</v>
      </c>
      <c r="H72" s="247" t="e">
        <f>SUM(F72:G72)</f>
        <v>#DIV/0!</v>
      </c>
    </row>
    <row r="73" spans="1:8" ht="15.75">
      <c r="A73" s="249" t="str">
        <f>A47</f>
        <v>a) Personalkosten für Pflegedienstleitung, Stellvertretung und direkt zurechenbare Geschäftsführung</v>
      </c>
      <c r="B73" s="249"/>
      <c r="C73" s="249"/>
      <c r="D73" s="249"/>
      <c r="E73" s="249"/>
      <c r="F73" s="245" t="e">
        <f>G47*$H$38</f>
        <v>#DIV/0!</v>
      </c>
      <c r="G73" s="246" t="e">
        <f>G47*(1-$H$38)</f>
        <v>#DIV/0!</v>
      </c>
      <c r="H73" s="247" t="e">
        <f>SUM(F73:G73)</f>
        <v>#DIV/0!</v>
      </c>
    </row>
    <row r="74" spans="1:8" ht="15.75">
      <c r="A74" s="249" t="str">
        <f>A48</f>
        <v>b) Personalkosten für Geschäftsführung, Lohn- und Finanzbuchhaltung, und/oder Umlage</v>
      </c>
      <c r="B74" s="249"/>
      <c r="C74" s="249"/>
      <c r="D74" s="249"/>
      <c r="E74" s="249"/>
      <c r="F74" s="245" t="e">
        <f>G48*$H$38</f>
        <v>#DIV/0!</v>
      </c>
      <c r="G74" s="246" t="e">
        <f>G48*(1-$H$38)</f>
        <v>#DIV/0!</v>
      </c>
      <c r="H74" s="247" t="e">
        <f>SUM(F74:G74)</f>
        <v>#DIV/0!</v>
      </c>
    </row>
    <row r="75" spans="1:8" ht="15.75">
      <c r="A75" s="249" t="str">
        <f>A49</f>
        <v>c) Sachkosten</v>
      </c>
      <c r="B75" s="249"/>
      <c r="C75" s="249"/>
      <c r="D75" s="249"/>
      <c r="E75" s="249"/>
      <c r="F75" s="245" t="e">
        <f>G49*$H$38</f>
        <v>#DIV/0!</v>
      </c>
      <c r="G75" s="246" t="e">
        <f>G49*(1-$H$38)</f>
        <v>#DIV/0!</v>
      </c>
      <c r="H75" s="247" t="e">
        <f>SUM(F75:G75)</f>
        <v>#DIV/0!</v>
      </c>
    </row>
    <row r="76" spans="1:8">
      <c r="A76" s="211" t="s">
        <v>99</v>
      </c>
    </row>
    <row r="78" spans="1:8" ht="21">
      <c r="A78" s="260" t="s">
        <v>82</v>
      </c>
      <c r="B78" s="204"/>
      <c r="C78" s="204"/>
      <c r="D78" s="204"/>
      <c r="E78" s="204"/>
      <c r="F78" s="261" t="e">
        <f>F67+F72+F73+F74+F75</f>
        <v>#DIV/0!</v>
      </c>
      <c r="G78" s="255" t="e">
        <f>G67+G72+G73+G74+G75</f>
        <v>#DIV/0!</v>
      </c>
      <c r="H78" s="262" t="e">
        <f>F78+G78</f>
        <v>#DIV/0!</v>
      </c>
    </row>
    <row r="81" spans="1:8" ht="23.25" customHeight="1">
      <c r="A81" s="234" t="s">
        <v>83</v>
      </c>
      <c r="F81" s="286" t="s">
        <v>98</v>
      </c>
      <c r="G81" s="287" t="s">
        <v>160</v>
      </c>
      <c r="H81" s="287" t="str">
        <f>H61</f>
        <v>= gesamt</v>
      </c>
    </row>
    <row r="82" spans="1:8" ht="15.75">
      <c r="A82" s="230" t="s">
        <v>84</v>
      </c>
      <c r="F82" s="286"/>
      <c r="G82" s="287"/>
      <c r="H82" s="287"/>
    </row>
    <row r="83" spans="1:8" ht="15.75">
      <c r="A83" s="259" t="str">
        <f>A7</f>
        <v>SGB XI</v>
      </c>
      <c r="B83" s="238"/>
      <c r="C83" s="238"/>
      <c r="D83" s="238"/>
      <c r="E83" s="238"/>
      <c r="F83" s="263"/>
      <c r="G83" s="264"/>
      <c r="H83" s="247">
        <f>SUM(F83:G83)</f>
        <v>0</v>
      </c>
    </row>
    <row r="84" spans="1:8" ht="15.75">
      <c r="A84" s="265" t="str">
        <f>A9</f>
        <v>SGB V</v>
      </c>
      <c r="B84" s="249"/>
      <c r="C84" s="249"/>
      <c r="D84" s="249"/>
      <c r="E84" s="249"/>
      <c r="F84" s="263"/>
      <c r="G84" s="264"/>
      <c r="H84" s="247">
        <f>SUM(F84:G84)</f>
        <v>0</v>
      </c>
    </row>
    <row r="85" spans="1:8" ht="15.75">
      <c r="A85" s="265" t="str">
        <f>A11</f>
        <v>SGB XII</v>
      </c>
      <c r="B85" s="249"/>
      <c r="C85" s="249"/>
      <c r="D85" s="249"/>
      <c r="E85" s="249"/>
      <c r="F85" s="263"/>
      <c r="G85" s="264"/>
      <c r="H85" s="247">
        <f>SUM(F85:G85)</f>
        <v>0</v>
      </c>
    </row>
    <row r="86" spans="1:8" ht="16.149999999999999" thickBot="1">
      <c r="A86" s="266" t="str">
        <f>A13</f>
        <v>Privat</v>
      </c>
      <c r="B86" s="267"/>
      <c r="C86" s="267"/>
      <c r="D86" s="267"/>
      <c r="E86" s="267"/>
      <c r="F86" s="268"/>
      <c r="G86" s="269"/>
      <c r="H86" s="270">
        <f>SUM(F86:G86)</f>
        <v>0</v>
      </c>
    </row>
    <row r="87" spans="1:8" ht="21.4" thickTop="1">
      <c r="A87" s="271" t="s">
        <v>85</v>
      </c>
      <c r="B87" s="272"/>
      <c r="C87" s="272"/>
      <c r="D87" s="272"/>
      <c r="E87" s="272"/>
      <c r="F87" s="273">
        <f>SUM(F83:F86)</f>
        <v>0</v>
      </c>
      <c r="G87" s="274">
        <f>SUM(G83:G86)</f>
        <v>0</v>
      </c>
      <c r="H87" s="275">
        <f>SUM(H83:H86)</f>
        <v>0</v>
      </c>
    </row>
    <row r="88" spans="1:8" ht="23.25" customHeight="1">
      <c r="F88" s="286" t="s">
        <v>98</v>
      </c>
      <c r="G88" s="287" t="s">
        <v>160</v>
      </c>
      <c r="H88" s="287">
        <f>H68</f>
        <v>0</v>
      </c>
    </row>
    <row r="89" spans="1:8" ht="15" customHeight="1" thickBot="1">
      <c r="A89" s="284" t="s">
        <v>100</v>
      </c>
      <c r="B89" s="284"/>
      <c r="C89" s="284"/>
      <c r="D89" s="284"/>
      <c r="E89" s="284"/>
      <c r="F89" s="286"/>
      <c r="G89" s="287"/>
      <c r="H89" s="287"/>
    </row>
    <row r="90" spans="1:8" ht="23.25" customHeight="1" thickTop="1">
      <c r="A90" s="284"/>
      <c r="B90" s="284"/>
      <c r="C90" s="284"/>
      <c r="D90" s="284"/>
      <c r="E90" s="284"/>
      <c r="F90" s="288" t="e">
        <f>F87-F78</f>
        <v>#DIV/0!</v>
      </c>
      <c r="G90" s="290" t="e">
        <f>G87-G78</f>
        <v>#DIV/0!</v>
      </c>
      <c r="H90" s="292" t="e">
        <f>H87-H78</f>
        <v>#DIV/0!</v>
      </c>
    </row>
    <row r="91" spans="1:8" ht="15" customHeight="1" thickBot="1">
      <c r="A91" s="285"/>
      <c r="B91" s="285"/>
      <c r="C91" s="285"/>
      <c r="D91" s="285"/>
      <c r="E91" s="285"/>
      <c r="F91" s="289"/>
      <c r="G91" s="291"/>
      <c r="H91" s="293"/>
    </row>
    <row r="92" spans="1:8" ht="15" customHeight="1" thickTop="1">
      <c r="A92" s="276"/>
      <c r="B92" s="276"/>
      <c r="C92" s="276"/>
      <c r="D92" s="276"/>
    </row>
  </sheetData>
  <sheetProtection sheet="1" objects="1" scenarios="1"/>
  <mergeCells count="36">
    <mergeCell ref="A2:C2"/>
    <mergeCell ref="C30:C32"/>
    <mergeCell ref="D30:F31"/>
    <mergeCell ref="G30:G32"/>
    <mergeCell ref="G4:G6"/>
    <mergeCell ref="A11:A12"/>
    <mergeCell ref="A13:A14"/>
    <mergeCell ref="D4:F5"/>
    <mergeCell ref="C4:C6"/>
    <mergeCell ref="A7:A8"/>
    <mergeCell ref="A4:B6"/>
    <mergeCell ref="A30:B32"/>
    <mergeCell ref="C50:C52"/>
    <mergeCell ref="D50:F51"/>
    <mergeCell ref="G50:G52"/>
    <mergeCell ref="A69:H69"/>
    <mergeCell ref="A50:B52"/>
    <mergeCell ref="A53:B53"/>
    <mergeCell ref="A42:H42"/>
    <mergeCell ref="E41:F41"/>
    <mergeCell ref="A9:A10"/>
    <mergeCell ref="A36:B36"/>
    <mergeCell ref="A15:A17"/>
    <mergeCell ref="A33:B33"/>
    <mergeCell ref="A34:B34"/>
    <mergeCell ref="A35:B35"/>
    <mergeCell ref="A89:E91"/>
    <mergeCell ref="F81:F82"/>
    <mergeCell ref="G81:G82"/>
    <mergeCell ref="H81:H82"/>
    <mergeCell ref="F90:F91"/>
    <mergeCell ref="G90:G91"/>
    <mergeCell ref="H90:H91"/>
    <mergeCell ref="F88:F89"/>
    <mergeCell ref="G88:G89"/>
    <mergeCell ref="H88:H89"/>
  </mergeCells>
  <phoneticPr fontId="17" type="noConversion"/>
  <conditionalFormatting sqref="F90:H90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8740157480314965" right="0.78740157480314965" top="0.59055118110236227" bottom="0.59055118110236227" header="0.39370078740157483" footer="0.39370078740157483"/>
  <pageSetup paperSize="9" scale="91" fitToHeight="0" orientation="landscape" horizontalDpi="4294967293" r:id="rId1"/>
  <headerFooter alignWithMargins="0">
    <oddFooter>&amp;L&amp;8© 2002 - 2015 Thomas Sießegger
Datei: &amp;F, Mappe: &amp;A&amp;R&amp;8Seite &amp;P</oddFooter>
  </headerFooter>
  <rowBreaks count="3" manualBreakCount="3">
    <brk id="29" max="16383" man="1"/>
    <brk id="44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Bitte lesen Sie dies ...</vt:lpstr>
      <vt:lpstr>SGB XI V XII und privat</vt:lpstr>
      <vt:lpstr>Kostenstelle BETR</vt:lpstr>
      <vt:lpstr>Kostenstelle HW</vt:lpstr>
      <vt:lpstr>'Bitte lesen Sie dies ...'!Druckbereich</vt:lpstr>
      <vt:lpstr>'SGB XI V XII und privat'!Druckbereich</vt:lpstr>
      <vt:lpstr>'Kostenstelle BETR'!Drucktitel</vt:lpstr>
      <vt:lpstr>'Kostenstelle HW'!Drucktitel</vt:lpstr>
      <vt:lpstr>'SGB XI V XII und privat'!Drucktitel</vt:lpstr>
    </vt:vector>
  </TitlesOfParts>
  <Company>Sießegger Sozialmanagement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Geschenk No 1 von Thomas Sießegger auf facebook 2013 // 2014</dc:title>
  <dc:creator>Thomas Sießegger</dc:creator>
  <cp:lastModifiedBy>Thomas Sießegger</cp:lastModifiedBy>
  <cp:lastPrinted>2013-12-27T12:44:57Z</cp:lastPrinted>
  <dcterms:created xsi:type="dcterms:W3CDTF">2002-06-05T08:25:03Z</dcterms:created>
  <dcterms:modified xsi:type="dcterms:W3CDTF">2026-06-18T18:51:31Z</dcterms:modified>
</cp:coreProperties>
</file>